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7460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подпись'!$A$1:$G$79</definedName>
  </definedNames>
  <calcPr calcId="125725"/>
</workbook>
</file>

<file path=xl/calcChain.xml><?xml version="1.0" encoding="utf-8"?>
<calcChain xmlns="http://schemas.openxmlformats.org/spreadsheetml/2006/main">
  <c r="D24" i="10"/>
  <c r="C24"/>
  <c r="F10"/>
  <c r="F11"/>
  <c r="G29"/>
  <c r="D8"/>
  <c r="G36"/>
  <c r="F36"/>
  <c r="C79"/>
  <c r="C67"/>
  <c r="G64" l="1"/>
  <c r="G44"/>
  <c r="G45"/>
  <c r="F53"/>
  <c r="F54"/>
  <c r="F38"/>
  <c r="C8"/>
  <c r="D30"/>
  <c r="G66"/>
  <c r="G52"/>
  <c r="G33"/>
  <c r="F33"/>
  <c r="D46"/>
  <c r="D32"/>
  <c r="C32"/>
  <c r="F26"/>
  <c r="F25"/>
  <c r="F23"/>
  <c r="F22"/>
  <c r="F20"/>
  <c r="F17"/>
  <c r="F16"/>
  <c r="F14"/>
  <c r="F9"/>
  <c r="E24"/>
  <c r="G62"/>
  <c r="G61"/>
  <c r="G60"/>
  <c r="G58"/>
  <c r="G57"/>
  <c r="G55"/>
  <c r="G51"/>
  <c r="G50"/>
  <c r="G47"/>
  <c r="G41"/>
  <c r="G39"/>
  <c r="G34"/>
  <c r="F52"/>
  <c r="E32"/>
  <c r="G32" s="1"/>
  <c r="G70"/>
  <c r="G35"/>
  <c r="G37"/>
  <c r="C69"/>
  <c r="C65"/>
  <c r="C63"/>
  <c r="G63" s="1"/>
  <c r="C59"/>
  <c r="C56"/>
  <c r="C49"/>
  <c r="C42"/>
  <c r="C46"/>
  <c r="C40"/>
  <c r="E69"/>
  <c r="D69"/>
  <c r="F70"/>
  <c r="E67"/>
  <c r="D67"/>
  <c r="E65"/>
  <c r="D65"/>
  <c r="F66"/>
  <c r="E63"/>
  <c r="D63"/>
  <c r="F64"/>
  <c r="E59"/>
  <c r="D59"/>
  <c r="F62"/>
  <c r="F61"/>
  <c r="F60"/>
  <c r="E56"/>
  <c r="D56"/>
  <c r="F58"/>
  <c r="F57"/>
  <c r="E49"/>
  <c r="D49"/>
  <c r="F55"/>
  <c r="F51"/>
  <c r="F50"/>
  <c r="E46"/>
  <c r="F47"/>
  <c r="E42"/>
  <c r="D42"/>
  <c r="E40"/>
  <c r="D40"/>
  <c r="F45"/>
  <c r="F44"/>
  <c r="F41"/>
  <c r="F39"/>
  <c r="F37"/>
  <c r="F35"/>
  <c r="F34"/>
  <c r="C30" l="1"/>
  <c r="C72"/>
  <c r="G42"/>
  <c r="G40"/>
  <c r="G65"/>
  <c r="G59"/>
  <c r="G56"/>
  <c r="G49"/>
  <c r="G46"/>
  <c r="G69"/>
  <c r="D72"/>
  <c r="E72"/>
  <c r="G11"/>
  <c r="G12"/>
  <c r="G13"/>
  <c r="G14"/>
  <c r="G15"/>
  <c r="G16"/>
  <c r="G17"/>
  <c r="G18"/>
  <c r="G20"/>
  <c r="G21"/>
  <c r="G22"/>
  <c r="G25"/>
  <c r="G26"/>
  <c r="G27"/>
  <c r="G28"/>
  <c r="G10"/>
  <c r="G9"/>
  <c r="G24"/>
  <c r="F69"/>
  <c r="F65"/>
  <c r="F63"/>
  <c r="F59"/>
  <c r="F56"/>
  <c r="F49"/>
  <c r="F46"/>
  <c r="F42"/>
  <c r="F40"/>
  <c r="F32"/>
  <c r="E8"/>
  <c r="E30" s="1"/>
  <c r="E79"/>
  <c r="D79"/>
  <c r="F30" l="1"/>
  <c r="D73"/>
  <c r="G72"/>
  <c r="G8"/>
  <c r="G30"/>
  <c r="F24"/>
  <c r="F72"/>
  <c r="E73"/>
  <c r="F8"/>
  <c r="C73" l="1"/>
</calcChain>
</file>

<file path=xl/sharedStrings.xml><?xml version="1.0" encoding="utf-8"?>
<sst xmlns="http://schemas.openxmlformats.org/spreadsheetml/2006/main" count="133" uniqueCount="130">
  <si>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</si>
  <si>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</si>
  <si>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</si>
  <si>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</si>
  <si>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</si>
  <si>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</si>
  <si>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</si>
  <si>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</si>
  <si>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</si>
  <si>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</si>
  <si>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</si>
  <si>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</si>
  <si>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</si>
  <si>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</si>
  <si>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</si>
  <si>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</si>
  <si>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</si>
  <si>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</si>
  <si>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</si>
  <si>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</si>
  <si>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</si>
  <si>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</si>
  <si>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</si>
  <si>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</si>
  <si>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</si>
  <si>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</si>
  <si>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</si>
  <si>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</si>
  <si>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</si>
  <si>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</si>
  <si>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</si>
  <si>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</si>
  <si>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</si>
  <si>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</si>
  <si>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</si>
  <si>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</si>
  <si>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</si>
  <si>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</si>
  <si>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</si>
  <si>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</si>
  <si>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</si>
  <si>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</si>
  <si>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</si>
  <si>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</si>
  <si>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</si>
  <si>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</si>
  <si>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</si>
  <si>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</si>
  <si>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</si>
  <si>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</si>
  <si>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</si>
  <si>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</si>
  <si>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</si>
  <si>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</si>
  <si>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</si>
  <si>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</si>
  <si>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</si>
  <si>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</si>
  <si>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</si>
  <si>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</si>
  <si>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</si>
  <si>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</si>
  <si>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</si>
  <si>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</si>
  <si>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</si>
  <si>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</si>
  <si>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</si>
  <si>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</si>
  <si>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</si>
  <si>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</si>
  <si>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</si>
  <si>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</si>
  <si>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</si>
  <si>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</si>
  <si>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</si>
  <si>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</si>
  <si>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</si>
  <si>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</si>
  <si>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</si>
  <si>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</si>
  <si>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</si>
  <si>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</si>
  <si>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</si>
  <si>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</si>
  <si>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</si>
  <si>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</si>
  <si>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</si>
  <si>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</si>
  <si>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</si>
  <si>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</si>
  <si>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</si>
  <si>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</si>
  <si>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</si>
  <si>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</si>
  <si>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</si>
  <si>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</si>
  <si>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</si>
  <si>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</si>
  <si>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</si>
  <si>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</si>
  <si>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</si>
  <si>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</si>
  <si>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</si>
  <si>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</si>
  <si>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</si>
  <si>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</si>
  <si>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</si>
  <si>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</si>
  <si>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</si>
  <si>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</si>
  <si>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</si>
  <si>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</si>
  <si>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</si>
  <si>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</si>
  <si>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</si>
  <si>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</si>
  <si>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</si>
  <si>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</si>
  <si>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</si>
  <si>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Коммунальное хозяйство</t>
  </si>
  <si>
    <t>0502</t>
  </si>
  <si>
    <t>0705</t>
  </si>
  <si>
    <t>Профессиональная подготовка, переподготовка и повышение квалификации</t>
  </si>
  <si>
    <t>Кассовое исполнение
 за  январь-июнь 2019 года</t>
  </si>
  <si>
    <t>платежи от прибыли МУПов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</si>
  <si>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полугодие 2020 года</t>
  </si>
  <si>
    <t>Бюджетные назначения на 2020 год</t>
  </si>
  <si>
    <t>Кассовое исполнение
 за  январь-июнь 2020 года</t>
  </si>
  <si>
    <t>% исполнения к плану 2020 года</t>
  </si>
  <si>
    <t>% исполнения 2020 года к 2019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</si>
</sst>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1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topLeftCell="A4" zoomScale="110" zoomScaleNormal="110" workbookViewId="0">
      <selection activeCell="D28" sqref="D28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2"/>
      <c r="B1" s="67" t="s">
        <v>125</v>
      </c>
      <c r="C1" s="67"/>
      <c r="D1" s="67"/>
      <c r="E1" s="67"/>
      <c r="F1" s="67"/>
    </row>
    <row r="2" spans="1:9" s="1" customFormat="1">
      <c r="A2" s="72"/>
      <c r="B2" s="67"/>
      <c r="C2" s="67"/>
      <c r="D2" s="67"/>
      <c r="E2" s="67"/>
      <c r="F2" s="67"/>
    </row>
    <row r="3" spans="1:9" ht="28.5" customHeight="1">
      <c r="A3" s="72"/>
      <c r="B3" s="67"/>
      <c r="C3" s="67"/>
      <c r="D3" s="67"/>
      <c r="E3" s="67"/>
      <c r="F3" s="67"/>
    </row>
    <row r="4" spans="1:9" s="1" customFormat="1" ht="12" thickBot="1">
      <c r="A4" s="72"/>
      <c r="B4" s="6"/>
      <c r="C4" s="6"/>
      <c r="D4" s="6"/>
      <c r="E4" s="6"/>
      <c r="F4" s="9" t="s">
        <v>25</v>
      </c>
    </row>
    <row r="5" spans="1:9" s="2" customFormat="1" ht="63" customHeight="1" thickBot="1">
      <c r="A5" s="58" t="s">
        <v>111</v>
      </c>
      <c r="B5" s="21" t="s">
        <v>6</v>
      </c>
      <c r="C5" s="10" t="s">
        <v>123</v>
      </c>
      <c r="D5" s="10" t="s">
        <v>126</v>
      </c>
      <c r="E5" s="10" t="s">
        <v>127</v>
      </c>
      <c r="F5" s="36" t="s">
        <v>128</v>
      </c>
      <c r="G5" s="60" t="s">
        <v>129</v>
      </c>
    </row>
    <row r="6" spans="1:9" s="2" customFormat="1" ht="12" customHeight="1" thickBot="1">
      <c r="A6" s="58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59">
        <v>7</v>
      </c>
    </row>
    <row r="7" spans="1:9" s="2" customFormat="1" ht="12" customHeight="1">
      <c r="A7" s="57"/>
      <c r="B7" s="68" t="s">
        <v>4</v>
      </c>
      <c r="C7" s="68"/>
      <c r="D7" s="69"/>
      <c r="E7" s="69"/>
      <c r="F7" s="69"/>
      <c r="G7" s="57"/>
    </row>
    <row r="8" spans="1:9">
      <c r="A8" s="33"/>
      <c r="B8" s="22" t="s">
        <v>32</v>
      </c>
      <c r="C8" s="15">
        <f>SUM(C9:C23)</f>
        <v>24664.5</v>
      </c>
      <c r="D8" s="15">
        <f>D9+D10+D11+D14+D16+D17+D20+D22+D23+D19</f>
        <v>44578.3</v>
      </c>
      <c r="E8" s="15">
        <f>SUM(E9:E23)</f>
        <v>23153.300000000003</v>
      </c>
      <c r="F8" s="37">
        <f>E8/D8*100</f>
        <v>51.93849922495923</v>
      </c>
      <c r="G8" s="44">
        <f>E8/C8*100</f>
        <v>93.872975328914038</v>
      </c>
      <c r="H8" s="8"/>
    </row>
    <row r="9" spans="1:9">
      <c r="A9" s="33" t="s">
        <v>43</v>
      </c>
      <c r="B9" s="23" t="s">
        <v>8</v>
      </c>
      <c r="C9" s="11">
        <v>6580.3</v>
      </c>
      <c r="D9" s="12">
        <v>15788</v>
      </c>
      <c r="E9" s="11">
        <v>6896.9</v>
      </c>
      <c r="F9" s="38">
        <f>E9/D9*100</f>
        <v>43.684443881428933</v>
      </c>
      <c r="G9" s="45">
        <f>E9/C9*100</f>
        <v>104.81133079038949</v>
      </c>
      <c r="H9" s="4"/>
      <c r="I9" s="4"/>
    </row>
    <row r="10" spans="1:9" ht="22.5">
      <c r="A10" s="33" t="s">
        <v>44</v>
      </c>
      <c r="B10" s="24" t="s">
        <v>9</v>
      </c>
      <c r="C10" s="11">
        <v>5943.5</v>
      </c>
      <c r="D10" s="12">
        <v>13095.8</v>
      </c>
      <c r="E10" s="11">
        <v>5325.6</v>
      </c>
      <c r="F10" s="38">
        <f t="shared" ref="F10:F11" si="0">E10/D10*100</f>
        <v>40.666473220421814</v>
      </c>
      <c r="G10" s="45">
        <f>E10/C10*100</f>
        <v>89.603768823084053</v>
      </c>
    </row>
    <row r="11" spans="1:9">
      <c r="A11" s="33" t="s">
        <v>45</v>
      </c>
      <c r="B11" s="25" t="s">
        <v>10</v>
      </c>
      <c r="C11" s="11">
        <v>7752.5</v>
      </c>
      <c r="D11" s="12">
        <v>9498.5</v>
      </c>
      <c r="E11" s="11">
        <v>6525.2</v>
      </c>
      <c r="F11" s="38">
        <f t="shared" si="0"/>
        <v>68.697162709901562</v>
      </c>
      <c r="G11" s="45">
        <f t="shared" ref="G11:G30" si="1">E11/C11*100</f>
        <v>84.168977749113182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1"/>
        <v>#DIV/0!</v>
      </c>
    </row>
    <row r="13" spans="1:9" ht="1.5" customHeight="1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>
      <c r="A14" s="43" t="s">
        <v>46</v>
      </c>
      <c r="B14" s="25" t="s">
        <v>13</v>
      </c>
      <c r="C14" s="11">
        <v>435.3</v>
      </c>
      <c r="D14" s="12">
        <v>984</v>
      </c>
      <c r="E14" s="11">
        <v>661.9</v>
      </c>
      <c r="F14" s="38">
        <f>E14/D14*100</f>
        <v>67.266260162601625</v>
      </c>
      <c r="G14" s="45">
        <f t="shared" si="1"/>
        <v>152.05605329657706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2.5">
      <c r="A16" s="33" t="s">
        <v>49</v>
      </c>
      <c r="B16" s="25" t="s">
        <v>15</v>
      </c>
      <c r="C16" s="11">
        <v>1635.9</v>
      </c>
      <c r="D16" s="12">
        <v>3972</v>
      </c>
      <c r="E16" s="11">
        <v>1635.5</v>
      </c>
      <c r="F16" s="38">
        <f>E16/D16*100</f>
        <v>41.175730110775426</v>
      </c>
      <c r="G16" s="45">
        <f t="shared" si="1"/>
        <v>99.975548627666726</v>
      </c>
    </row>
    <row r="17" spans="1:9" ht="10.5" customHeight="1">
      <c r="A17" s="33" t="s">
        <v>47</v>
      </c>
      <c r="B17" s="25" t="s">
        <v>16</v>
      </c>
      <c r="C17" s="11">
        <v>75.2</v>
      </c>
      <c r="D17" s="12">
        <v>180</v>
      </c>
      <c r="E17" s="11">
        <v>44.4</v>
      </c>
      <c r="F17" s="38">
        <f>E17/D17*100</f>
        <v>24.666666666666664</v>
      </c>
      <c r="G17" s="45">
        <f t="shared" si="1"/>
        <v>59.042553191489354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>
      <c r="A19" s="33" t="s">
        <v>49</v>
      </c>
      <c r="B19" s="27" t="s">
        <v>124</v>
      </c>
      <c r="C19" s="11">
        <v>504.8</v>
      </c>
      <c r="D19" s="12">
        <v>1</v>
      </c>
      <c r="E19" s="11">
        <v>121.7</v>
      </c>
      <c r="F19" s="38"/>
      <c r="G19" s="45"/>
    </row>
    <row r="20" spans="1:9" ht="13.5" customHeight="1">
      <c r="A20" s="33" t="s">
        <v>48</v>
      </c>
      <c r="B20" s="25" t="s">
        <v>18</v>
      </c>
      <c r="C20" s="11">
        <v>1422.1</v>
      </c>
      <c r="D20" s="12">
        <v>999</v>
      </c>
      <c r="E20" s="11">
        <v>1781.8</v>
      </c>
      <c r="F20" s="38">
        <f>E20/D20*100</f>
        <v>178.35835835835837</v>
      </c>
      <c r="G20" s="45">
        <f t="shared" si="1"/>
        <v>125.29357991702412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>
      <c r="A22" s="33" t="s">
        <v>50</v>
      </c>
      <c r="B22" s="25" t="s">
        <v>20</v>
      </c>
      <c r="C22" s="11">
        <v>314.89999999999998</v>
      </c>
      <c r="D22" s="12">
        <v>50</v>
      </c>
      <c r="E22" s="11">
        <v>160.30000000000001</v>
      </c>
      <c r="F22" s="38">
        <f>E22/D22*100</f>
        <v>320.60000000000002</v>
      </c>
      <c r="G22" s="45">
        <f t="shared" si="1"/>
        <v>50.90504922197524</v>
      </c>
    </row>
    <row r="23" spans="1:9">
      <c r="A23" s="33" t="s">
        <v>51</v>
      </c>
      <c r="B23" s="25" t="s">
        <v>21</v>
      </c>
      <c r="C23" s="11">
        <v>0</v>
      </c>
      <c r="D23" s="12">
        <v>10</v>
      </c>
      <c r="E23" s="11"/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C25+C26+C29+C28</f>
        <v>94382.3</v>
      </c>
      <c r="D24" s="15">
        <f>D25+D26+D29</f>
        <v>219863</v>
      </c>
      <c r="E24" s="15">
        <f>E25+E26+E29</f>
        <v>103584.8</v>
      </c>
      <c r="F24" s="37">
        <f t="shared" ref="F24" si="2">E24/D24*100</f>
        <v>47.113338760955685</v>
      </c>
      <c r="G24" s="45">
        <f t="shared" si="1"/>
        <v>109.75023918679668</v>
      </c>
      <c r="H24" s="8"/>
    </row>
    <row r="25" spans="1:9" ht="26.25" customHeight="1">
      <c r="A25" s="33"/>
      <c r="B25" s="25" t="s">
        <v>22</v>
      </c>
      <c r="C25" s="11">
        <v>94382.3</v>
      </c>
      <c r="D25" s="12">
        <v>219863</v>
      </c>
      <c r="E25" s="11">
        <v>103584.8</v>
      </c>
      <c r="F25" s="38">
        <f>E25/D25*100</f>
        <v>47.113338760955685</v>
      </c>
      <c r="G25" s="45">
        <f t="shared" si="1"/>
        <v>109.75023918679668</v>
      </c>
    </row>
    <row r="26" spans="1:9" ht="21" hidden="1" customHeight="1">
      <c r="A26" s="33"/>
      <c r="B26" s="27" t="s">
        <v>42</v>
      </c>
      <c r="C26" s="11"/>
      <c r="D26" s="12"/>
      <c r="E26" s="11"/>
      <c r="F26" s="38" t="e">
        <f>E26/D26*100</f>
        <v>#DIV/0!</v>
      </c>
      <c r="G26" s="45" t="e">
        <f t="shared" si="1"/>
        <v>#DIV/0!</v>
      </c>
    </row>
    <row r="27" spans="1:9" ht="21" hidden="1" customHeight="1">
      <c r="A27" s="33"/>
      <c r="B27" s="28" t="s">
        <v>41</v>
      </c>
      <c r="C27" s="11"/>
      <c r="D27" s="12"/>
      <c r="E27" s="11"/>
      <c r="F27" s="38"/>
      <c r="G27" s="45" t="e">
        <f t="shared" si="1"/>
        <v>#DIV/0!</v>
      </c>
    </row>
    <row r="28" spans="1:9" ht="48.75" customHeight="1">
      <c r="A28" s="33"/>
      <c r="B28" s="25" t="s">
        <v>30</v>
      </c>
      <c r="C28" s="11">
        <v>84.6</v>
      </c>
      <c r="D28" s="12"/>
      <c r="E28" s="11"/>
      <c r="F28" s="38"/>
      <c r="G28" s="45">
        <f t="shared" si="1"/>
        <v>0</v>
      </c>
    </row>
    <row r="29" spans="1:9" ht="37.5" customHeight="1">
      <c r="A29" s="33"/>
      <c r="B29" s="25" t="s">
        <v>31</v>
      </c>
      <c r="C29" s="11">
        <v>-84.6</v>
      </c>
      <c r="D29" s="12"/>
      <c r="E29" s="11"/>
      <c r="F29" s="38"/>
      <c r="G29" s="45">
        <f>E29/C29*100</f>
        <v>0</v>
      </c>
    </row>
    <row r="30" spans="1:9" ht="21" customHeight="1">
      <c r="A30" s="33"/>
      <c r="B30" s="29" t="s">
        <v>34</v>
      </c>
      <c r="C30" s="15">
        <f>C24+C8</f>
        <v>119046.8</v>
      </c>
      <c r="D30" s="15">
        <f>D24+D8</f>
        <v>264441.3</v>
      </c>
      <c r="E30" s="15">
        <f>E24+E8</f>
        <v>126738.1</v>
      </c>
      <c r="F30" s="39">
        <f>E30/D30*100</f>
        <v>47.926742154118898</v>
      </c>
      <c r="G30" s="55">
        <f t="shared" si="1"/>
        <v>106.46073644986677</v>
      </c>
      <c r="H30" s="14"/>
      <c r="I30" s="1"/>
    </row>
    <row r="31" spans="1:9">
      <c r="A31" s="33"/>
      <c r="B31" s="70" t="s">
        <v>1</v>
      </c>
      <c r="C31" s="70"/>
      <c r="D31" s="70"/>
      <c r="E31" s="70"/>
      <c r="F31" s="70"/>
      <c r="G31" s="33"/>
      <c r="H31" s="1"/>
      <c r="I31" s="1"/>
    </row>
    <row r="32" spans="1:9">
      <c r="A32" s="47" t="s">
        <v>53</v>
      </c>
      <c r="B32" s="26" t="s">
        <v>0</v>
      </c>
      <c r="C32" s="52">
        <f>C33+C34+C35+C37+C38+C39</f>
        <v>12569.499999999998</v>
      </c>
      <c r="D32" s="16">
        <f>SUM(D33:D39)</f>
        <v>21879.3</v>
      </c>
      <c r="E32" s="16">
        <f>SUM(E33:E39)</f>
        <v>12619.7</v>
      </c>
      <c r="F32" s="39">
        <f t="shared" ref="F32:F72" si="3">E32/D32*100</f>
        <v>57.678719154634749</v>
      </c>
      <c r="G32" s="55">
        <f>E32/C32*100</f>
        <v>100.39937945025659</v>
      </c>
      <c r="H32" s="1"/>
      <c r="I32" s="1"/>
    </row>
    <row r="33" spans="1:9" s="63" customFormat="1" ht="22.5">
      <c r="A33" s="48" t="s">
        <v>112</v>
      </c>
      <c r="B33" s="49" t="s">
        <v>113</v>
      </c>
      <c r="C33" s="17">
        <v>446.4</v>
      </c>
      <c r="D33" s="17">
        <v>1171.8</v>
      </c>
      <c r="E33" s="17">
        <v>206.9</v>
      </c>
      <c r="F33" s="50">
        <f>E33/D33*100</f>
        <v>17.656596688854755</v>
      </c>
      <c r="G33" s="56">
        <f>E33/C33*100</f>
        <v>46.348566308243733</v>
      </c>
      <c r="H33" s="62"/>
      <c r="I33" s="62"/>
    </row>
    <row r="34" spans="1:9" ht="33.75">
      <c r="A34" s="46" t="s">
        <v>54</v>
      </c>
      <c r="B34" s="30" t="s">
        <v>59</v>
      </c>
      <c r="C34" s="18">
        <v>507.2</v>
      </c>
      <c r="D34" s="17">
        <v>1067.2</v>
      </c>
      <c r="E34" s="18">
        <v>653.9</v>
      </c>
      <c r="F34" s="40">
        <f t="shared" si="3"/>
        <v>61.272488755622177</v>
      </c>
      <c r="G34" s="56">
        <f>E34/C34*100</f>
        <v>128.92350157728708</v>
      </c>
      <c r="H34" s="1"/>
      <c r="I34" s="1"/>
    </row>
    <row r="35" spans="1:9" ht="45">
      <c r="A35" s="46" t="s">
        <v>55</v>
      </c>
      <c r="B35" s="31" t="s">
        <v>60</v>
      </c>
      <c r="C35" s="18">
        <v>5947.8</v>
      </c>
      <c r="D35" s="17">
        <v>9940.2000000000007</v>
      </c>
      <c r="E35" s="18">
        <v>6318.9</v>
      </c>
      <c r="F35" s="40">
        <f t="shared" si="3"/>
        <v>63.569143477998423</v>
      </c>
      <c r="G35" s="56">
        <f t="shared" ref="G35:G72" si="4">E35/C35*100</f>
        <v>106.23928175123574</v>
      </c>
      <c r="H35" s="1"/>
      <c r="I35" s="1"/>
    </row>
    <row r="36" spans="1:9">
      <c r="A36" s="46" t="s">
        <v>117</v>
      </c>
      <c r="B36" s="31" t="s">
        <v>118</v>
      </c>
      <c r="C36" s="18">
        <v>0</v>
      </c>
      <c r="D36" s="17">
        <v>0</v>
      </c>
      <c r="E36" s="18">
        <v>0</v>
      </c>
      <c r="F36" s="40" t="e">
        <f t="shared" si="3"/>
        <v>#DIV/0!</v>
      </c>
      <c r="G36" s="56" t="e">
        <f t="shared" si="4"/>
        <v>#DIV/0!</v>
      </c>
      <c r="H36" s="1"/>
      <c r="I36" s="1"/>
    </row>
    <row r="37" spans="1:9" ht="33.75">
      <c r="A37" s="46" t="s">
        <v>56</v>
      </c>
      <c r="B37" s="31" t="s">
        <v>61</v>
      </c>
      <c r="C37" s="18">
        <v>2235.1999999999998</v>
      </c>
      <c r="D37" s="17">
        <v>4169.3</v>
      </c>
      <c r="E37" s="18">
        <v>2675.3</v>
      </c>
      <c r="F37" s="40">
        <f t="shared" si="3"/>
        <v>64.166646679298694</v>
      </c>
      <c r="G37" s="56">
        <f t="shared" si="4"/>
        <v>119.68951324266285</v>
      </c>
      <c r="H37" s="1"/>
      <c r="I37" s="1"/>
    </row>
    <row r="38" spans="1:9">
      <c r="A38" s="46" t="s">
        <v>57</v>
      </c>
      <c r="B38" s="31" t="s">
        <v>62</v>
      </c>
      <c r="C38" s="18">
        <v>0</v>
      </c>
      <c r="D38" s="17">
        <v>10</v>
      </c>
      <c r="E38" s="18">
        <v>0</v>
      </c>
      <c r="F38" s="40">
        <f t="shared" si="3"/>
        <v>0</v>
      </c>
      <c r="G38" s="56"/>
      <c r="H38" s="1"/>
      <c r="I38" s="1"/>
    </row>
    <row r="39" spans="1:9">
      <c r="A39" s="46" t="s">
        <v>58</v>
      </c>
      <c r="B39" s="31" t="s">
        <v>63</v>
      </c>
      <c r="C39" s="18">
        <v>3432.9</v>
      </c>
      <c r="D39" s="17">
        <v>5520.8</v>
      </c>
      <c r="E39" s="18">
        <v>2764.7</v>
      </c>
      <c r="F39" s="40">
        <f t="shared" si="3"/>
        <v>50.077887262715549</v>
      </c>
      <c r="G39" s="56">
        <f>E39/C39*100</f>
        <v>80.535407381514162</v>
      </c>
      <c r="H39" s="1"/>
      <c r="I39" s="1"/>
    </row>
    <row r="40" spans="1:9" ht="12" customHeight="1">
      <c r="A40" s="47" t="s">
        <v>64</v>
      </c>
      <c r="B40" s="26" t="s">
        <v>26</v>
      </c>
      <c r="C40" s="52">
        <f>C41</f>
        <v>632.5</v>
      </c>
      <c r="D40" s="16">
        <f>D41</f>
        <v>1471.3</v>
      </c>
      <c r="E40" s="16">
        <f>E41</f>
        <v>712.6</v>
      </c>
      <c r="F40" s="39">
        <f t="shared" si="3"/>
        <v>48.433358254604777</v>
      </c>
      <c r="G40" s="55">
        <f>E40/C40*100</f>
        <v>112.66403162055336</v>
      </c>
      <c r="H40" s="1"/>
      <c r="I40" s="1"/>
    </row>
    <row r="41" spans="1:9" ht="33.75">
      <c r="A41" s="48" t="s">
        <v>65</v>
      </c>
      <c r="B41" s="31" t="s">
        <v>66</v>
      </c>
      <c r="C41" s="18">
        <v>632.5</v>
      </c>
      <c r="D41" s="18">
        <v>1471.3</v>
      </c>
      <c r="E41" s="18">
        <v>712.6</v>
      </c>
      <c r="F41" s="40">
        <f t="shared" si="3"/>
        <v>48.433358254604777</v>
      </c>
      <c r="G41" s="56">
        <f>E41/C41*100</f>
        <v>112.66403162055336</v>
      </c>
      <c r="H41" s="1"/>
      <c r="I41" s="1"/>
    </row>
    <row r="42" spans="1:9">
      <c r="A42" s="47" t="s">
        <v>67</v>
      </c>
      <c r="B42" s="26" t="s">
        <v>5</v>
      </c>
      <c r="C42" s="52">
        <f>SUM(C43:C45)</f>
        <v>2547.1999999999998</v>
      </c>
      <c r="D42" s="16">
        <f>SUM(D43:D45)</f>
        <v>30288.1</v>
      </c>
      <c r="E42" s="16">
        <f>SUM(E43:E45)</f>
        <v>982.9</v>
      </c>
      <c r="F42" s="39">
        <f t="shared" si="3"/>
        <v>3.2451688947144257</v>
      </c>
      <c r="G42" s="56">
        <f>E42/C42*100</f>
        <v>38.587468592964825</v>
      </c>
      <c r="H42" s="1"/>
      <c r="I42" s="1"/>
    </row>
    <row r="43" spans="1:9">
      <c r="A43" s="48" t="s">
        <v>68</v>
      </c>
      <c r="B43" s="31" t="s">
        <v>71</v>
      </c>
      <c r="C43" s="19"/>
      <c r="D43" s="18">
        <v>47.5</v>
      </c>
      <c r="E43" s="19"/>
      <c r="F43" s="40"/>
      <c r="G43" s="56"/>
      <c r="H43" s="1"/>
      <c r="I43" s="1"/>
    </row>
    <row r="44" spans="1:9">
      <c r="A44" s="48" t="s">
        <v>69</v>
      </c>
      <c r="B44" s="31" t="s">
        <v>72</v>
      </c>
      <c r="C44" s="19">
        <v>2391.6999999999998</v>
      </c>
      <c r="D44" s="18">
        <v>29988.6</v>
      </c>
      <c r="E44" s="19">
        <v>944.1</v>
      </c>
      <c r="F44" s="40">
        <f t="shared" si="3"/>
        <v>3.1481963145995482</v>
      </c>
      <c r="G44" s="56">
        <f t="shared" ref="G44:G45" si="5">E44/C44*100</f>
        <v>39.474014299452278</v>
      </c>
      <c r="H44" s="1"/>
      <c r="I44" s="1"/>
    </row>
    <row r="45" spans="1:9">
      <c r="A45" s="48" t="s">
        <v>70</v>
      </c>
      <c r="B45" s="31" t="s">
        <v>73</v>
      </c>
      <c r="C45" s="19">
        <v>155.5</v>
      </c>
      <c r="D45" s="18">
        <v>252</v>
      </c>
      <c r="E45" s="19">
        <v>38.799999999999997</v>
      </c>
      <c r="F45" s="40">
        <f t="shared" si="3"/>
        <v>15.396825396825395</v>
      </c>
      <c r="G45" s="56">
        <f t="shared" si="5"/>
        <v>24.95176848874598</v>
      </c>
      <c r="H45" s="1"/>
      <c r="I45" s="1"/>
    </row>
    <row r="46" spans="1:9">
      <c r="A46" s="47" t="s">
        <v>74</v>
      </c>
      <c r="B46" s="26" t="s">
        <v>7</v>
      </c>
      <c r="C46" s="52">
        <f>C47</f>
        <v>24</v>
      </c>
      <c r="D46" s="16">
        <f>D47+D48</f>
        <v>593.6</v>
      </c>
      <c r="E46" s="16">
        <f>E47</f>
        <v>17.100000000000001</v>
      </c>
      <c r="F46" s="39">
        <f t="shared" si="3"/>
        <v>2.8807277628032346</v>
      </c>
      <c r="G46" s="55">
        <f>E46/C46*100</f>
        <v>71.25</v>
      </c>
      <c r="H46" s="1"/>
      <c r="I46" s="1"/>
    </row>
    <row r="47" spans="1:9">
      <c r="A47" s="48" t="s">
        <v>75</v>
      </c>
      <c r="B47" s="49" t="s">
        <v>76</v>
      </c>
      <c r="C47" s="17">
        <v>24</v>
      </c>
      <c r="D47" s="17">
        <v>593.6</v>
      </c>
      <c r="E47" s="17">
        <v>17.100000000000001</v>
      </c>
      <c r="F47" s="50">
        <f>E47/D47*100</f>
        <v>2.8807277628032346</v>
      </c>
      <c r="G47" s="56">
        <f>E47/C47*100</f>
        <v>71.25</v>
      </c>
      <c r="H47" s="1"/>
      <c r="I47" s="1"/>
    </row>
    <row r="48" spans="1:9">
      <c r="A48" s="46" t="s">
        <v>120</v>
      </c>
      <c r="B48" s="64" t="s">
        <v>119</v>
      </c>
      <c r="C48" s="65"/>
      <c r="D48" s="65">
        <v>0</v>
      </c>
      <c r="E48" s="65"/>
      <c r="F48" s="65"/>
      <c r="G48" s="66"/>
    </row>
    <row r="49" spans="1:9">
      <c r="A49" s="47" t="s">
        <v>77</v>
      </c>
      <c r="B49" s="26" t="s">
        <v>23</v>
      </c>
      <c r="C49" s="52">
        <f>SUM(C50:C55)</f>
        <v>83065.299999999988</v>
      </c>
      <c r="D49" s="16">
        <f>SUM(D50:D55)</f>
        <v>177297.19999999998</v>
      </c>
      <c r="E49" s="16">
        <f>SUM(E50:E55)</f>
        <v>87912.5</v>
      </c>
      <c r="F49" s="39">
        <f t="shared" si="3"/>
        <v>49.584821418499565</v>
      </c>
      <c r="G49" s="55">
        <f>E49/C49*100</f>
        <v>105.8354090095383</v>
      </c>
      <c r="H49" s="1"/>
      <c r="I49" s="1"/>
    </row>
    <row r="50" spans="1:9">
      <c r="A50" s="46" t="s">
        <v>78</v>
      </c>
      <c r="B50" s="49" t="s">
        <v>82</v>
      </c>
      <c r="C50" s="17">
        <v>12847.4</v>
      </c>
      <c r="D50" s="17">
        <v>30867.8</v>
      </c>
      <c r="E50" s="17">
        <v>14003.5</v>
      </c>
      <c r="F50" s="50">
        <f t="shared" si="3"/>
        <v>45.36604487524216</v>
      </c>
      <c r="G50" s="56">
        <f>E50/C50*100</f>
        <v>108.99870790977162</v>
      </c>
      <c r="H50" s="1"/>
      <c r="I50" s="1"/>
    </row>
    <row r="51" spans="1:9">
      <c r="A51" s="46" t="s">
        <v>79</v>
      </c>
      <c r="B51" s="49" t="s">
        <v>83</v>
      </c>
      <c r="C51" s="17">
        <v>60963.199999999997</v>
      </c>
      <c r="D51" s="17">
        <v>126545.4</v>
      </c>
      <c r="E51" s="17">
        <v>63833.2</v>
      </c>
      <c r="F51" s="50">
        <f t="shared" si="3"/>
        <v>50.442924041490244</v>
      </c>
      <c r="G51" s="56">
        <f>E51/C51*100</f>
        <v>104.70775812293319</v>
      </c>
      <c r="H51" s="1"/>
      <c r="I51" s="1"/>
    </row>
    <row r="52" spans="1:9">
      <c r="A52" s="46" t="s">
        <v>114</v>
      </c>
      <c r="B52" s="49" t="s">
        <v>115</v>
      </c>
      <c r="C52" s="17">
        <v>5501.6</v>
      </c>
      <c r="D52" s="17">
        <v>11987.7</v>
      </c>
      <c r="E52" s="17">
        <v>5806.5</v>
      </c>
      <c r="F52" s="50">
        <f t="shared" si="3"/>
        <v>48.437148076778698</v>
      </c>
      <c r="G52" s="56">
        <f>E52/C52*100</f>
        <v>105.54202413843245</v>
      </c>
      <c r="H52" s="1"/>
      <c r="I52" s="1"/>
    </row>
    <row r="53" spans="1:9" ht="22.5">
      <c r="A53" s="46" t="s">
        <v>121</v>
      </c>
      <c r="B53" s="49" t="s">
        <v>122</v>
      </c>
      <c r="C53" s="17">
        <v>169.9</v>
      </c>
      <c r="D53" s="17">
        <v>196.3</v>
      </c>
      <c r="E53" s="17">
        <v>17.3</v>
      </c>
      <c r="F53" s="50">
        <f t="shared" si="3"/>
        <v>8.8130412633723889</v>
      </c>
      <c r="G53" s="56"/>
      <c r="H53" s="1"/>
      <c r="I53" s="1"/>
    </row>
    <row r="54" spans="1:9">
      <c r="A54" s="46" t="s">
        <v>80</v>
      </c>
      <c r="B54" s="49" t="s">
        <v>84</v>
      </c>
      <c r="C54" s="17">
        <v>15.5</v>
      </c>
      <c r="D54" s="17">
        <v>682.3</v>
      </c>
      <c r="E54" s="17">
        <v>161.4</v>
      </c>
      <c r="F54" s="50">
        <f t="shared" si="3"/>
        <v>23.655283599589627</v>
      </c>
      <c r="G54" s="56"/>
      <c r="H54" s="1"/>
      <c r="I54" s="1"/>
    </row>
    <row r="55" spans="1:9">
      <c r="A55" s="46" t="s">
        <v>81</v>
      </c>
      <c r="B55" s="49" t="s">
        <v>85</v>
      </c>
      <c r="C55" s="17">
        <v>3567.7</v>
      </c>
      <c r="D55" s="17">
        <v>7017.7</v>
      </c>
      <c r="E55" s="17">
        <v>4090.6</v>
      </c>
      <c r="F55" s="50">
        <f t="shared" si="3"/>
        <v>58.289753052994577</v>
      </c>
      <c r="G55" s="56">
        <f t="shared" ref="G55:G64" si="6">E55/C55*100</f>
        <v>114.6565013874485</v>
      </c>
      <c r="H55" s="1"/>
      <c r="I55" s="1"/>
    </row>
    <row r="56" spans="1:9">
      <c r="A56" s="47" t="s">
        <v>86</v>
      </c>
      <c r="B56" s="26" t="s">
        <v>35</v>
      </c>
      <c r="C56" s="52">
        <f>SUM(C57:C58)</f>
        <v>16781.100000000002</v>
      </c>
      <c r="D56" s="16">
        <f>SUM(D57:D58)</f>
        <v>33613.9</v>
      </c>
      <c r="E56" s="16">
        <f>SUM(E57:E58)</f>
        <v>17673.3</v>
      </c>
      <c r="F56" s="39">
        <f t="shared" si="3"/>
        <v>52.577356391254803</v>
      </c>
      <c r="G56" s="55">
        <f t="shared" si="6"/>
        <v>105.31669556822854</v>
      </c>
      <c r="H56" s="1"/>
      <c r="I56" s="1"/>
    </row>
    <row r="57" spans="1:9">
      <c r="A57" s="48" t="s">
        <v>87</v>
      </c>
      <c r="B57" s="31" t="s">
        <v>88</v>
      </c>
      <c r="C57" s="17">
        <v>13830.7</v>
      </c>
      <c r="D57" s="17">
        <v>27396.9</v>
      </c>
      <c r="E57" s="17">
        <v>14421.9</v>
      </c>
      <c r="F57" s="50">
        <f t="shared" si="3"/>
        <v>52.640627224247993</v>
      </c>
      <c r="G57" s="56">
        <f t="shared" si="6"/>
        <v>104.27454864901992</v>
      </c>
      <c r="H57" s="1"/>
      <c r="I57" s="1"/>
    </row>
    <row r="58" spans="1:9">
      <c r="A58" s="46" t="s">
        <v>116</v>
      </c>
      <c r="B58" s="31" t="s">
        <v>89</v>
      </c>
      <c r="C58" s="17">
        <v>2950.4</v>
      </c>
      <c r="D58" s="17">
        <v>6217</v>
      </c>
      <c r="E58" s="17">
        <v>3251.4</v>
      </c>
      <c r="F58" s="50">
        <f t="shared" si="3"/>
        <v>52.298536271513598</v>
      </c>
      <c r="G58" s="56">
        <f t="shared" si="6"/>
        <v>110.2020065075922</v>
      </c>
      <c r="H58" s="1"/>
      <c r="I58" s="1"/>
    </row>
    <row r="59" spans="1:9">
      <c r="A59" s="47" t="s">
        <v>90</v>
      </c>
      <c r="B59" s="26" t="s">
        <v>24</v>
      </c>
      <c r="C59" s="52">
        <f>SUM(C60:C62)</f>
        <v>2686.3</v>
      </c>
      <c r="D59" s="16">
        <f>SUM(D60:D62)</f>
        <v>4224.8999999999996</v>
      </c>
      <c r="E59" s="16">
        <f>SUM(E60:E62)</f>
        <v>2407.3000000000002</v>
      </c>
      <c r="F59" s="39">
        <f t="shared" si="3"/>
        <v>56.978863405051015</v>
      </c>
      <c r="G59" s="55">
        <f t="shared" si="6"/>
        <v>89.613967166734923</v>
      </c>
      <c r="H59" s="1"/>
      <c r="I59" s="1"/>
    </row>
    <row r="60" spans="1:9">
      <c r="A60" s="48" t="s">
        <v>91</v>
      </c>
      <c r="B60" s="31" t="s">
        <v>94</v>
      </c>
      <c r="C60" s="17">
        <v>54</v>
      </c>
      <c r="D60" s="17">
        <v>168.6</v>
      </c>
      <c r="E60" s="17">
        <v>121.5</v>
      </c>
      <c r="F60" s="50">
        <f t="shared" si="3"/>
        <v>72.064056939501782</v>
      </c>
      <c r="G60" s="56">
        <f t="shared" si="6"/>
        <v>225</v>
      </c>
      <c r="H60" s="1"/>
      <c r="I60" s="1"/>
    </row>
    <row r="61" spans="1:9">
      <c r="A61" s="48" t="s">
        <v>92</v>
      </c>
      <c r="B61" s="31" t="s">
        <v>95</v>
      </c>
      <c r="C61" s="17">
        <v>920.3</v>
      </c>
      <c r="D61" s="17">
        <v>1700.4</v>
      </c>
      <c r="E61" s="17">
        <v>924.5</v>
      </c>
      <c r="F61" s="50">
        <f t="shared" si="3"/>
        <v>54.369560103505052</v>
      </c>
      <c r="G61" s="56">
        <f t="shared" si="6"/>
        <v>100.45637292187331</v>
      </c>
      <c r="H61" s="1"/>
      <c r="I61" s="1"/>
    </row>
    <row r="62" spans="1:9">
      <c r="A62" s="48" t="s">
        <v>93</v>
      </c>
      <c r="B62" s="31" t="s">
        <v>96</v>
      </c>
      <c r="C62" s="17">
        <v>1712</v>
      </c>
      <c r="D62" s="17">
        <v>2355.9</v>
      </c>
      <c r="E62" s="17">
        <v>1361.3</v>
      </c>
      <c r="F62" s="50">
        <f t="shared" si="3"/>
        <v>57.782588395093171</v>
      </c>
      <c r="G62" s="56">
        <f t="shared" si="6"/>
        <v>79.515186915887853</v>
      </c>
      <c r="H62" s="1"/>
      <c r="I62" s="1"/>
    </row>
    <row r="63" spans="1:9">
      <c r="A63" s="47" t="s">
        <v>97</v>
      </c>
      <c r="B63" s="26" t="s">
        <v>36</v>
      </c>
      <c r="C63" s="52">
        <f>C64</f>
        <v>23.5</v>
      </c>
      <c r="D63" s="16">
        <f>D64</f>
        <v>139</v>
      </c>
      <c r="E63" s="16">
        <f>E64</f>
        <v>2.2000000000000002</v>
      </c>
      <c r="F63" s="39">
        <f t="shared" si="3"/>
        <v>1.5827338129496402</v>
      </c>
      <c r="G63" s="56">
        <f t="shared" si="6"/>
        <v>9.3617021276595747</v>
      </c>
      <c r="H63" s="1"/>
      <c r="I63" s="1"/>
    </row>
    <row r="64" spans="1:9">
      <c r="A64" s="48" t="s">
        <v>98</v>
      </c>
      <c r="B64" s="49" t="s">
        <v>99</v>
      </c>
      <c r="C64" s="17">
        <v>23.5</v>
      </c>
      <c r="D64" s="17">
        <v>139</v>
      </c>
      <c r="E64" s="17">
        <v>2.2000000000000002</v>
      </c>
      <c r="F64" s="50">
        <f t="shared" si="3"/>
        <v>1.5827338129496402</v>
      </c>
      <c r="G64" s="56">
        <f t="shared" si="6"/>
        <v>9.3617021276595747</v>
      </c>
      <c r="H64" s="1"/>
      <c r="I64" s="1"/>
    </row>
    <row r="65" spans="1:9">
      <c r="A65" s="47" t="s">
        <v>100</v>
      </c>
      <c r="B65" s="26" t="s">
        <v>37</v>
      </c>
      <c r="C65" s="52">
        <f>C66</f>
        <v>250</v>
      </c>
      <c r="D65" s="16">
        <f>D66</f>
        <v>501.7</v>
      </c>
      <c r="E65" s="16">
        <f>E66</f>
        <v>25</v>
      </c>
      <c r="F65" s="39">
        <f t="shared" si="3"/>
        <v>4.9830576041459036</v>
      </c>
      <c r="G65" s="55">
        <f>E65/D65*100</f>
        <v>4.9830576041459036</v>
      </c>
      <c r="H65" s="1"/>
      <c r="I65" s="1"/>
    </row>
    <row r="66" spans="1:9">
      <c r="A66" s="48" t="s">
        <v>101</v>
      </c>
      <c r="B66" s="49" t="s">
        <v>102</v>
      </c>
      <c r="C66" s="17">
        <v>250</v>
      </c>
      <c r="D66" s="17">
        <v>501.7</v>
      </c>
      <c r="E66" s="17">
        <v>25</v>
      </c>
      <c r="F66" s="50">
        <f t="shared" si="3"/>
        <v>4.9830576041459036</v>
      </c>
      <c r="G66" s="56">
        <f>E66/C66*100</f>
        <v>10</v>
      </c>
      <c r="H66" s="1"/>
      <c r="I66" s="1"/>
    </row>
    <row r="67" spans="1:9">
      <c r="A67" s="47" t="s">
        <v>103</v>
      </c>
      <c r="B67" s="26" t="s">
        <v>38</v>
      </c>
      <c r="C67" s="16">
        <f>C68</f>
        <v>0</v>
      </c>
      <c r="D67" s="16">
        <f>D68</f>
        <v>53</v>
      </c>
      <c r="E67" s="16">
        <f>E68</f>
        <v>0.7</v>
      </c>
      <c r="F67" s="39"/>
      <c r="G67" s="56"/>
      <c r="H67" s="1"/>
      <c r="I67" s="1"/>
    </row>
    <row r="68" spans="1:9" ht="22.5">
      <c r="A68" s="48" t="s">
        <v>104</v>
      </c>
      <c r="B68" s="49" t="s">
        <v>105</v>
      </c>
      <c r="C68" s="17"/>
      <c r="D68" s="17">
        <v>53</v>
      </c>
      <c r="E68" s="17">
        <v>0.7</v>
      </c>
      <c r="F68" s="50"/>
      <c r="G68" s="56"/>
      <c r="H68" s="1"/>
      <c r="I68" s="1"/>
    </row>
    <row r="69" spans="1:9" ht="22.5">
      <c r="A69" s="47" t="s">
        <v>106</v>
      </c>
      <c r="B69" s="26" t="s">
        <v>39</v>
      </c>
      <c r="C69" s="52">
        <f>C70</f>
        <v>424.1</v>
      </c>
      <c r="D69" s="16">
        <f>SUM(D70:D71)</f>
        <v>916.7</v>
      </c>
      <c r="E69" s="16">
        <f>SUM(E70:E71)</f>
        <v>457.9</v>
      </c>
      <c r="F69" s="39">
        <f t="shared" si="3"/>
        <v>49.950910875968141</v>
      </c>
      <c r="G69" s="55">
        <f t="shared" si="4"/>
        <v>107.96981843904739</v>
      </c>
      <c r="H69" s="1"/>
      <c r="I69" s="1"/>
    </row>
    <row r="70" spans="1:9" ht="33.75">
      <c r="A70" s="46" t="s">
        <v>107</v>
      </c>
      <c r="B70" s="51" t="s">
        <v>109</v>
      </c>
      <c r="C70" s="17">
        <v>424.1</v>
      </c>
      <c r="D70" s="17">
        <v>916.7</v>
      </c>
      <c r="E70" s="17">
        <v>457.9</v>
      </c>
      <c r="F70" s="50">
        <f t="shared" si="3"/>
        <v>49.950910875968141</v>
      </c>
      <c r="G70" s="56">
        <f t="shared" si="4"/>
        <v>107.96981843904739</v>
      </c>
      <c r="H70" s="1"/>
      <c r="I70" s="1"/>
    </row>
    <row r="71" spans="1:9" ht="33.75">
      <c r="A71" s="46" t="s">
        <v>108</v>
      </c>
      <c r="B71" s="51" t="s">
        <v>110</v>
      </c>
      <c r="C71" s="17">
        <v>0</v>
      </c>
      <c r="D71" s="17">
        <v>0</v>
      </c>
      <c r="E71" s="17">
        <v>0</v>
      </c>
      <c r="F71" s="50"/>
      <c r="G71" s="56"/>
      <c r="H71" s="1"/>
      <c r="I71" s="1"/>
    </row>
    <row r="72" spans="1:9">
      <c r="A72" s="33"/>
      <c r="B72" s="29" t="s">
        <v>34</v>
      </c>
      <c r="C72" s="53">
        <f>C32+C40+C42+C46+C49+C56+C59+C63+C65+C67+C69</f>
        <v>119003.5</v>
      </c>
      <c r="D72" s="16">
        <f>D32+D40+D42+D46+D49+D56+D59+D63+D65+D67+D69</f>
        <v>270978.7</v>
      </c>
      <c r="E72" s="16">
        <f>E32+E40+E42+E46+E49+E56+E59+E63+E65+E67+E69</f>
        <v>122811.2</v>
      </c>
      <c r="F72" s="39">
        <f t="shared" si="3"/>
        <v>45.321348135480754</v>
      </c>
      <c r="G72" s="55">
        <f t="shared" si="4"/>
        <v>103.1996537916952</v>
      </c>
      <c r="H72" s="14"/>
      <c r="I72" s="1"/>
    </row>
    <row r="73" spans="1:9" ht="22.5">
      <c r="A73" s="33"/>
      <c r="B73" s="26" t="s">
        <v>27</v>
      </c>
      <c r="C73" s="54">
        <f>C30-C72</f>
        <v>43.30000000000291</v>
      </c>
      <c r="D73" s="16">
        <f>D30-D72</f>
        <v>-6537.4000000000233</v>
      </c>
      <c r="E73" s="16">
        <f>E30-E72</f>
        <v>3926.9000000000087</v>
      </c>
      <c r="F73" s="40"/>
      <c r="G73" s="42"/>
      <c r="H73" s="13"/>
      <c r="I73" s="4"/>
    </row>
    <row r="74" spans="1:9">
      <c r="A74" s="33"/>
      <c r="B74" s="71" t="s">
        <v>40</v>
      </c>
      <c r="C74" s="71"/>
      <c r="D74" s="71"/>
      <c r="E74" s="71"/>
      <c r="F74" s="71"/>
      <c r="G74" s="33"/>
    </row>
    <row r="75" spans="1:9" s="5" customFormat="1" ht="22.5">
      <c r="A75" s="35"/>
      <c r="B75" s="30" t="s">
        <v>28</v>
      </c>
      <c r="C75" s="30"/>
      <c r="D75" s="18"/>
      <c r="E75" s="18"/>
      <c r="F75" s="40"/>
      <c r="G75" s="35"/>
    </row>
    <row r="76" spans="1:9" ht="25.5" customHeight="1">
      <c r="A76" s="33"/>
      <c r="B76" s="31" t="s">
        <v>29</v>
      </c>
      <c r="C76" s="18"/>
      <c r="D76" s="18"/>
      <c r="E76" s="18"/>
      <c r="F76" s="40"/>
      <c r="G76" s="33"/>
    </row>
    <row r="77" spans="1:9" s="5" customFormat="1" ht="22.5">
      <c r="A77" s="35"/>
      <c r="B77" s="30" t="s">
        <v>2</v>
      </c>
      <c r="C77" s="18"/>
      <c r="D77" s="18"/>
      <c r="E77" s="18"/>
      <c r="F77" s="40"/>
      <c r="G77" s="35"/>
    </row>
    <row r="78" spans="1:9" s="5" customFormat="1" ht="22.5">
      <c r="A78" s="35"/>
      <c r="B78" s="30" t="s">
        <v>3</v>
      </c>
      <c r="C78" s="18">
        <v>-43.3</v>
      </c>
      <c r="D78" s="17">
        <v>13339.6</v>
      </c>
      <c r="E78" s="18">
        <v>-43.3</v>
      </c>
      <c r="F78" s="40"/>
      <c r="G78" s="35"/>
    </row>
    <row r="79" spans="1:9" ht="12" thickBot="1">
      <c r="A79" s="61"/>
      <c r="B79" s="32" t="s">
        <v>34</v>
      </c>
      <c r="C79" s="20">
        <f>SUM(C75:C78)</f>
        <v>-43.3</v>
      </c>
      <c r="D79" s="20">
        <f>SUM(D75:D78)</f>
        <v>13339.6</v>
      </c>
      <c r="E79" s="20">
        <f>SUM(E75:E78)</f>
        <v>-43.3</v>
      </c>
      <c r="F79" s="41"/>
      <c r="G79" s="61"/>
    </row>
  </sheetData>
  <mergeCells count="5">
    <mergeCell ref="B1:F3"/>
    <mergeCell ref="B7:F7"/>
    <mergeCell ref="B31:F31"/>
    <mergeCell ref="B74:F74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2016-09-20T07:48:26Z</cp:lastPrinted>
  <dcterms:created xsi:type="dcterms:W3CDTF">2009-04-17T07:03:32Z</dcterms:created>
  <dcterms:modified xsi:type="dcterms:W3CDTF">2020-07-09T11:24:33Z</dcterms:modified>
</cp:coreProperties>
</file>