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подпись'!$A$1:$G$55</definedName>
  </definedNames>
  <calcPr calcId="125725"/>
</workbook>
</file>

<file path=xl/calcChain.xml><?xml version="1.0" encoding="utf-8"?>
<calcChain xmlns="http://schemas.openxmlformats.org/spreadsheetml/2006/main">
  <c r="D8" i="10"/>
  <c r="C25"/>
  <c r="C8"/>
  <c r="C32" s="1"/>
  <c r="D42" l="1"/>
  <c r="D34"/>
  <c r="E8"/>
  <c r="C34"/>
  <c r="G36"/>
  <c r="E39" l="1"/>
  <c r="D39"/>
  <c r="E55"/>
  <c r="D55"/>
  <c r="C55"/>
  <c r="G45"/>
  <c r="G38"/>
  <c r="F47"/>
  <c r="G47" s="1"/>
  <c r="F45"/>
  <c r="F44"/>
  <c r="F40"/>
  <c r="F38"/>
  <c r="C39"/>
  <c r="G11"/>
  <c r="F27"/>
  <c r="F26"/>
  <c r="F20"/>
  <c r="F16"/>
  <c r="F12"/>
  <c r="F11"/>
  <c r="F10"/>
  <c r="F9"/>
  <c r="E25"/>
  <c r="E32" s="1"/>
  <c r="D25"/>
  <c r="F36"/>
  <c r="E34"/>
  <c r="G34" s="1"/>
  <c r="C37"/>
  <c r="D37"/>
  <c r="E37"/>
  <c r="C42"/>
  <c r="E42"/>
  <c r="C46"/>
  <c r="D46"/>
  <c r="E46"/>
  <c r="G9"/>
  <c r="G10"/>
  <c r="G12"/>
  <c r="G16"/>
  <c r="G20"/>
  <c r="G26"/>
  <c r="G27"/>
  <c r="C48" l="1"/>
  <c r="C49" s="1"/>
  <c r="F25"/>
  <c r="F8"/>
  <c r="D32"/>
  <c r="G37"/>
  <c r="G8"/>
  <c r="G42"/>
  <c r="F42"/>
  <c r="F37"/>
  <c r="G25"/>
  <c r="F46"/>
  <c r="G46" s="1"/>
  <c r="F39"/>
  <c r="F34"/>
  <c r="E48"/>
  <c r="D48"/>
  <c r="G32" l="1"/>
  <c r="F32"/>
  <c r="G48"/>
  <c r="F48"/>
  <c r="D49"/>
  <c r="E49"/>
</calcChain>
</file>

<file path=xl/sharedStrings.xml><?xml version="1.0" encoding="utf-8"?>
<sst xmlns="http://schemas.openxmlformats.org/spreadsheetml/2006/main" count="79" uniqueCount="76">
  <si>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</si>
  <si>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</si>
  <si>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</si>
  <si>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</si>
  <si>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</si>
  <si>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</si>
  <si>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</si>
  <si>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</si>
  <si>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</si>
  <si>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</si>
  <si>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</si>
  <si>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</si>
  <si>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</si>
  <si>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</si>
  <si>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</si>
  <si>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</si>
  <si>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</si>
  <si>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</si>
  <si>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</si>
  <si>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</si>
  <si>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</si>
  <si>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</si>
  <si>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</si>
  <si>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</si>
  <si>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</si>
  <si>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</si>
  <si>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</si>
  <si>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</si>
  <si>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</si>
  <si>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</si>
  <si>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</si>
  <si>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</si>
  <si>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</si>
  <si>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</si>
  <si>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</si>
  <si>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</si>
  <si>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</si>
  <si>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</si>
  <si>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</si>
  <si>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</si>
  <si>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</si>
  <si>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</si>
  <si>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</si>
  <si>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</si>
  <si>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</si>
  <si>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</si>
  <si>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</si>
  <si>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</si>
  <si>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</si>
  <si>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</si>
  <si>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</si>
  <si>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</si>
  <si>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</si>
  <si>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</si>
  <si>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</si>
  <si>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</si>
  <si>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</si>
  <si>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</si>
  <si>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</si>
  <si>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</si>
  <si>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</si>
  <si>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</si>
  <si>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</si>
  <si>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</si>
  <si>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</si>
  <si>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1 14 00000 00 0000 000</t>
  </si>
  <si>
    <t>Кассовое исполнение
 за  январь-март 2018 года</t>
  </si>
  <si>
    <t>0107</t>
  </si>
  <si>
    <t>Обеспечение проведения выборов и референдумов</t>
  </si>
  <si>
    <t>0501</t>
  </si>
  <si>
    <t>Жилищное хозяйство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</si>
  <si>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за I квартал 2019 года</t>
  </si>
  <si>
    <t>Бюджетные назначения на 2019 год</t>
  </si>
  <si>
    <t>Кассовое исполнение
 за  январь-март 2019 года</t>
  </si>
  <si>
    <t>% исполнения к плану 2019 года</t>
  </si>
  <si>
    <t>% исполнения 2019 к 2018 году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</si>
</sst>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/>
    </xf>
    <xf numFmtId="49" fontId="0" fillId="0" borderId="1" xfId="0" applyNumberFormat="1" applyFont="1" applyBorder="1" applyAlignment="1">
      <alignment horizontal="center"/>
    </xf>
    <xf numFmtId="0" fontId="0" fillId="2" borderId="1" xfId="0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Border="1" applyAlignment="1"/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5"/>
  <sheetViews>
    <sheetView tabSelected="1" topLeftCell="A35" zoomScale="110" zoomScaleNormal="110" workbookViewId="0">
      <selection activeCell="E54" sqref="E54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63" t="s">
        <v>71</v>
      </c>
      <c r="C1" s="63"/>
      <c r="D1" s="63"/>
      <c r="E1" s="63"/>
      <c r="F1" s="63"/>
      <c r="G1" s="19"/>
    </row>
    <row r="2" spans="1:10" s="1" customFormat="1" ht="15.75">
      <c r="B2" s="63"/>
      <c r="C2" s="63"/>
      <c r="D2" s="63"/>
      <c r="E2" s="63"/>
      <c r="F2" s="63"/>
      <c r="G2" s="19"/>
    </row>
    <row r="3" spans="1:10" ht="48" customHeight="1">
      <c r="B3" s="63"/>
      <c r="C3" s="63"/>
      <c r="D3" s="63"/>
      <c r="E3" s="63"/>
      <c r="F3" s="63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9" t="s">
        <v>66</v>
      </c>
      <c r="D5" s="59" t="s">
        <v>72</v>
      </c>
      <c r="E5" s="59" t="s">
        <v>73</v>
      </c>
      <c r="F5" s="59" t="s">
        <v>74</v>
      </c>
      <c r="G5" s="59" t="s">
        <v>75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4" t="s">
        <v>4</v>
      </c>
      <c r="C7" s="64"/>
      <c r="D7" s="65"/>
      <c r="E7" s="65"/>
      <c r="F7" s="65"/>
      <c r="G7" s="41"/>
    </row>
    <row r="8" spans="1:10">
      <c r="A8" s="22"/>
      <c r="B8" s="23" t="s">
        <v>31</v>
      </c>
      <c r="C8" s="14">
        <f>C9+C10+C11+C12+C16+C20+C24</f>
        <v>4061.1</v>
      </c>
      <c r="D8" s="14">
        <f>D9+D10+D11+D12+D16+D20</f>
        <v>16945.800000000003</v>
      </c>
      <c r="E8" s="14">
        <f>E9+E10+E11+E12+E16+E20+E24</f>
        <v>4772.8</v>
      </c>
      <c r="F8" s="24">
        <f>E8/D8*100</f>
        <v>28.165091055010677</v>
      </c>
      <c r="G8" s="24">
        <f>E8/C8*100</f>
        <v>117.52480854940781</v>
      </c>
      <c r="H8" s="8"/>
      <c r="I8" s="8"/>
    </row>
    <row r="9" spans="1:10">
      <c r="A9" s="22" t="s">
        <v>38</v>
      </c>
      <c r="B9" s="25" t="s">
        <v>8</v>
      </c>
      <c r="C9" s="10">
        <v>856.6</v>
      </c>
      <c r="D9" s="11">
        <v>4366.2</v>
      </c>
      <c r="E9" s="10">
        <v>885.8</v>
      </c>
      <c r="F9" s="26">
        <f>E9/D9*100</f>
        <v>20.28766433053914</v>
      </c>
      <c r="G9" s="26">
        <f>E9/C9*100</f>
        <v>103.40882558954003</v>
      </c>
      <c r="I9" s="4"/>
      <c r="J9" s="4"/>
    </row>
    <row r="10" spans="1:10" ht="33.75">
      <c r="A10" s="22" t="s">
        <v>39</v>
      </c>
      <c r="B10" s="27" t="s">
        <v>9</v>
      </c>
      <c r="C10" s="10">
        <v>463.9</v>
      </c>
      <c r="D10" s="11">
        <v>2180.4</v>
      </c>
      <c r="E10" s="10">
        <v>577.9</v>
      </c>
      <c r="F10" s="26">
        <f>E10/D10*100</f>
        <v>26.504311135571452</v>
      </c>
      <c r="G10" s="26">
        <f>E10/C10*100</f>
        <v>124.57426169433067</v>
      </c>
    </row>
    <row r="11" spans="1:10">
      <c r="A11" s="22" t="s">
        <v>40</v>
      </c>
      <c r="B11" s="28" t="s">
        <v>10</v>
      </c>
      <c r="C11" s="10">
        <v>1976.9</v>
      </c>
      <c r="D11" s="11">
        <v>3084.6</v>
      </c>
      <c r="E11" s="10">
        <v>1992.8</v>
      </c>
      <c r="F11" s="26">
        <f>E11/D11*100</f>
        <v>64.604810996563572</v>
      </c>
      <c r="G11" s="26">
        <f>E11/C11*100</f>
        <v>100.80428954423593</v>
      </c>
    </row>
    <row r="12" spans="1:10">
      <c r="A12" s="22" t="s">
        <v>41</v>
      </c>
      <c r="B12" s="28" t="s">
        <v>11</v>
      </c>
      <c r="C12" s="10">
        <v>573.29999999999995</v>
      </c>
      <c r="D12" s="11">
        <v>6548.9</v>
      </c>
      <c r="E12" s="10">
        <v>828</v>
      </c>
      <c r="F12" s="26">
        <f>E12/D12*100</f>
        <v>12.643344683840036</v>
      </c>
      <c r="G12" s="26">
        <f>E12/C12*100</f>
        <v>144.42700156985873</v>
      </c>
    </row>
    <row r="13" spans="1:10" ht="22.5" hidden="1">
      <c r="A13" s="22"/>
      <c r="B13" s="27" t="s">
        <v>12</v>
      </c>
      <c r="C13" s="10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10"/>
      <c r="D14" s="11"/>
      <c r="E14" s="10"/>
      <c r="F14" s="26"/>
      <c r="G14" s="26"/>
    </row>
    <row r="15" spans="1:10" ht="33.75" hidden="1">
      <c r="A15" s="22"/>
      <c r="B15" s="28" t="s">
        <v>14</v>
      </c>
      <c r="C15" s="10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10">
        <v>159.9</v>
      </c>
      <c r="D16" s="11">
        <v>409.3</v>
      </c>
      <c r="E16" s="10">
        <v>128.5</v>
      </c>
      <c r="F16" s="26">
        <f>E16/D16*100</f>
        <v>31.395064744686046</v>
      </c>
      <c r="G16" s="26">
        <f>E16/C16*100</f>
        <v>80.362726704190109</v>
      </c>
    </row>
    <row r="17" spans="1:10" ht="22.5" hidden="1">
      <c r="A17" s="22"/>
      <c r="B17" s="28" t="s">
        <v>16</v>
      </c>
      <c r="C17" s="10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10">
        <v>4</v>
      </c>
      <c r="D18" s="11">
        <v>356.4</v>
      </c>
      <c r="E18" s="10">
        <v>4</v>
      </c>
      <c r="F18" s="26"/>
      <c r="G18" s="26"/>
    </row>
    <row r="19" spans="1:10" s="3" customFormat="1" ht="0.75" customHeight="1">
      <c r="A19" s="29"/>
      <c r="B19" s="28"/>
      <c r="C19" s="10"/>
      <c r="D19" s="11"/>
      <c r="E19" s="10"/>
      <c r="F19" s="26"/>
      <c r="G19" s="26"/>
    </row>
    <row r="20" spans="1:10" ht="22.5" customHeight="1">
      <c r="A20" s="22" t="s">
        <v>65</v>
      </c>
      <c r="B20" s="28" t="s">
        <v>18</v>
      </c>
      <c r="C20" s="10">
        <v>30.5</v>
      </c>
      <c r="D20" s="11">
        <v>356.4</v>
      </c>
      <c r="E20" s="10">
        <v>359.8</v>
      </c>
      <c r="F20" s="26">
        <f>E20/D20*100</f>
        <v>100.95398428731764</v>
      </c>
      <c r="G20" s="26">
        <f>E20/C20*100</f>
        <v>1179.672131147541</v>
      </c>
    </row>
    <row r="21" spans="1:10" hidden="1">
      <c r="A21" s="22"/>
      <c r="B21" s="28" t="s">
        <v>19</v>
      </c>
      <c r="C21" s="10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10"/>
      <c r="D22" s="11"/>
      <c r="E22" s="10"/>
      <c r="F22" s="26"/>
      <c r="G22" s="26"/>
    </row>
    <row r="23" spans="1:10" hidden="1">
      <c r="A23" s="22"/>
      <c r="B23" s="28" t="s">
        <v>21</v>
      </c>
      <c r="C23" s="10"/>
      <c r="D23" s="11"/>
      <c r="E23" s="10"/>
      <c r="F23" s="26"/>
      <c r="G23" s="26"/>
    </row>
    <row r="24" spans="1:10">
      <c r="A24" s="22" t="s">
        <v>43</v>
      </c>
      <c r="B24" s="53" t="s">
        <v>20</v>
      </c>
      <c r="C24" s="10"/>
      <c r="D24" s="11"/>
      <c r="E24" s="10"/>
      <c r="F24" s="26"/>
      <c r="G24" s="26"/>
    </row>
    <row r="25" spans="1:10">
      <c r="A25" s="22" t="s">
        <v>44</v>
      </c>
      <c r="B25" s="30" t="s">
        <v>32</v>
      </c>
      <c r="C25" s="14">
        <f>C26+C27</f>
        <v>108.2</v>
      </c>
      <c r="D25" s="14">
        <f>D26+D27</f>
        <v>5029.8999999999996</v>
      </c>
      <c r="E25" s="14">
        <f>E26+E27</f>
        <v>111.5</v>
      </c>
      <c r="F25" s="24">
        <f>E25/D25*100</f>
        <v>2.2167438716475476</v>
      </c>
      <c r="G25" s="24">
        <f>E25/C25*100</f>
        <v>103.04990757855823</v>
      </c>
      <c r="H25" s="3"/>
      <c r="I25" s="8"/>
    </row>
    <row r="26" spans="1:10" ht="24" customHeight="1">
      <c r="A26" s="22"/>
      <c r="B26" s="28" t="s">
        <v>22</v>
      </c>
      <c r="C26" s="10">
        <v>83.5</v>
      </c>
      <c r="D26" s="11">
        <v>349.4</v>
      </c>
      <c r="E26" s="10">
        <v>82</v>
      </c>
      <c r="F26" s="26">
        <f>E26/D26*100</f>
        <v>23.468803663423014</v>
      </c>
      <c r="G26" s="26">
        <f>E26/C26*100</f>
        <v>98.203592814371248</v>
      </c>
    </row>
    <row r="27" spans="1:10" ht="24" customHeight="1">
      <c r="A27" s="22"/>
      <c r="B27" s="27" t="s">
        <v>23</v>
      </c>
      <c r="C27" s="10">
        <v>24.7</v>
      </c>
      <c r="D27" s="11">
        <v>4680.5</v>
      </c>
      <c r="E27" s="10">
        <v>29.5</v>
      </c>
      <c r="F27" s="26">
        <f>E27/D27*100</f>
        <v>0.63027454331802157</v>
      </c>
      <c r="G27" s="26">
        <f>E27/C27*100</f>
        <v>119.43319838056681</v>
      </c>
    </row>
    <row r="28" spans="1:10" ht="47.25" hidden="1" customHeight="1">
      <c r="A28" s="22"/>
      <c r="B28" s="31" t="s">
        <v>37</v>
      </c>
      <c r="C28" s="10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10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10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10"/>
      <c r="D31" s="11"/>
      <c r="E31" s="10"/>
      <c r="F31" s="26"/>
      <c r="G31" s="26"/>
    </row>
    <row r="32" spans="1:10">
      <c r="A32" s="22"/>
      <c r="B32" s="30" t="s">
        <v>33</v>
      </c>
      <c r="C32" s="14">
        <f>C8+C25</f>
        <v>4169.3</v>
      </c>
      <c r="D32" s="14">
        <f>D8+D25</f>
        <v>21975.700000000004</v>
      </c>
      <c r="E32" s="14">
        <f>E8+E25</f>
        <v>4884.3</v>
      </c>
      <c r="F32" s="32">
        <f>E32/D32*100</f>
        <v>22.225913167726166</v>
      </c>
      <c r="G32" s="32">
        <f>E32/C32*100</f>
        <v>117.14916172978678</v>
      </c>
      <c r="H32" s="8"/>
      <c r="I32" s="13"/>
      <c r="J32" s="1"/>
    </row>
    <row r="33" spans="1:10">
      <c r="A33" s="22"/>
      <c r="B33" s="64" t="s">
        <v>1</v>
      </c>
      <c r="C33" s="64"/>
      <c r="D33" s="64"/>
      <c r="E33" s="64"/>
      <c r="F33" s="64"/>
      <c r="G33" s="21"/>
      <c r="I33" s="1"/>
      <c r="J33" s="1"/>
    </row>
    <row r="34" spans="1:10" s="3" customFormat="1">
      <c r="A34" s="43" t="s">
        <v>45</v>
      </c>
      <c r="B34" s="30" t="s">
        <v>0</v>
      </c>
      <c r="C34" s="52">
        <f>C36</f>
        <v>7.3</v>
      </c>
      <c r="D34" s="15">
        <f>D35+D36</f>
        <v>197</v>
      </c>
      <c r="E34" s="15">
        <f>E36</f>
        <v>14.5</v>
      </c>
      <c r="F34" s="32">
        <f t="shared" ref="F34:F48" si="0">E34/D34*100</f>
        <v>7.3604060913705585</v>
      </c>
      <c r="G34" s="32">
        <f>E34/C34*100</f>
        <v>198.63013698630135</v>
      </c>
      <c r="I34" s="44"/>
      <c r="J34" s="44"/>
    </row>
    <row r="35" spans="1:10" s="3" customFormat="1" ht="22.5">
      <c r="A35" s="42" t="s">
        <v>67</v>
      </c>
      <c r="B35" s="36" t="s">
        <v>68</v>
      </c>
      <c r="C35" s="50">
        <v>0</v>
      </c>
      <c r="D35" s="16">
        <v>0</v>
      </c>
      <c r="E35" s="17">
        <v>0</v>
      </c>
      <c r="F35" s="34"/>
      <c r="G35" s="32"/>
      <c r="I35" s="44"/>
      <c r="J35" s="44"/>
    </row>
    <row r="36" spans="1:10">
      <c r="A36" s="42" t="s">
        <v>46</v>
      </c>
      <c r="B36" s="36" t="s">
        <v>47</v>
      </c>
      <c r="C36" s="50">
        <v>7.3</v>
      </c>
      <c r="D36" s="16">
        <v>197</v>
      </c>
      <c r="E36" s="17">
        <v>14.5</v>
      </c>
      <c r="F36" s="34">
        <f>E36/D36*100</f>
        <v>7.3604060913705585</v>
      </c>
      <c r="G36" s="60">
        <f>E36/C36*100</f>
        <v>198.63013698630135</v>
      </c>
      <c r="H36" s="61"/>
      <c r="I36" s="62"/>
      <c r="J36" s="62"/>
    </row>
    <row r="37" spans="1:10" s="3" customFormat="1">
      <c r="A37" s="43" t="s">
        <v>48</v>
      </c>
      <c r="B37" s="30" t="s">
        <v>25</v>
      </c>
      <c r="C37" s="52">
        <f>C38</f>
        <v>24.7</v>
      </c>
      <c r="D37" s="15">
        <f>D38</f>
        <v>207.3</v>
      </c>
      <c r="E37" s="15">
        <f>E38</f>
        <v>29.5</v>
      </c>
      <c r="F37" s="32">
        <f t="shared" si="0"/>
        <v>14.230583695127832</v>
      </c>
      <c r="G37" s="32">
        <f>E37/C37*100</f>
        <v>119.43319838056681</v>
      </c>
      <c r="I37" s="44"/>
      <c r="J37" s="44"/>
    </row>
    <row r="38" spans="1:10">
      <c r="A38" s="42" t="s">
        <v>49</v>
      </c>
      <c r="B38" s="33" t="s">
        <v>50</v>
      </c>
      <c r="C38" s="50">
        <v>24.7</v>
      </c>
      <c r="D38" s="17">
        <v>207.3</v>
      </c>
      <c r="E38" s="17">
        <v>29.5</v>
      </c>
      <c r="F38" s="34">
        <f>E38/D38*100</f>
        <v>14.230583695127832</v>
      </c>
      <c r="G38" s="48">
        <f>E38/C38*100</f>
        <v>119.43319838056681</v>
      </c>
      <c r="I38" s="1"/>
      <c r="J38" s="1"/>
    </row>
    <row r="39" spans="1:10" s="3" customFormat="1">
      <c r="A39" s="43" t="s">
        <v>51</v>
      </c>
      <c r="B39" s="30" t="s">
        <v>5</v>
      </c>
      <c r="C39" s="52">
        <f>C40+C41</f>
        <v>0</v>
      </c>
      <c r="D39" s="15">
        <f>SUM(D40:D41)</f>
        <v>8664.9</v>
      </c>
      <c r="E39" s="15">
        <f>SUM(E40:E41)</f>
        <v>14.5</v>
      </c>
      <c r="F39" s="32">
        <f t="shared" si="0"/>
        <v>0.1673418042908747</v>
      </c>
      <c r="G39" s="48"/>
      <c r="I39" s="44"/>
      <c r="J39" s="44"/>
    </row>
    <row r="40" spans="1:10">
      <c r="A40" s="42" t="s">
        <v>52</v>
      </c>
      <c r="B40" s="36" t="s">
        <v>53</v>
      </c>
      <c r="C40" s="33">
        <v>0</v>
      </c>
      <c r="D40" s="17">
        <v>8564.9</v>
      </c>
      <c r="E40" s="18">
        <v>14.5</v>
      </c>
      <c r="F40" s="34">
        <f>E40/D40*100</f>
        <v>0.16929561349227662</v>
      </c>
      <c r="G40" s="48"/>
      <c r="I40" s="1"/>
      <c r="J40" s="1"/>
    </row>
    <row r="41" spans="1:10" ht="22.5">
      <c r="A41" s="42" t="s">
        <v>63</v>
      </c>
      <c r="B41" s="51" t="s">
        <v>64</v>
      </c>
      <c r="C41" s="49">
        <v>0</v>
      </c>
      <c r="D41" s="17">
        <v>100</v>
      </c>
      <c r="E41" s="18">
        <v>0</v>
      </c>
      <c r="F41" s="34"/>
      <c r="G41" s="48"/>
      <c r="I41" s="1"/>
      <c r="J41" s="1"/>
    </row>
    <row r="42" spans="1:10" s="3" customFormat="1">
      <c r="A42" s="43" t="s">
        <v>54</v>
      </c>
      <c r="B42" s="30" t="s">
        <v>7</v>
      </c>
      <c r="C42" s="52">
        <f>C45</f>
        <v>555.5</v>
      </c>
      <c r="D42" s="15">
        <f>D43+D44+D45</f>
        <v>11950</v>
      </c>
      <c r="E42" s="15">
        <f>SUM(E44:E45)</f>
        <v>980.9</v>
      </c>
      <c r="F42" s="32">
        <f t="shared" si="0"/>
        <v>8.2083682008368193</v>
      </c>
      <c r="G42" s="32">
        <f t="shared" ref="G42:G48" si="1">E42/C42*100</f>
        <v>176.57965796579657</v>
      </c>
      <c r="I42" s="44"/>
      <c r="J42" s="44"/>
    </row>
    <row r="43" spans="1:10" s="57" customFormat="1">
      <c r="A43" s="54" t="s">
        <v>69</v>
      </c>
      <c r="B43" s="55" t="s">
        <v>70</v>
      </c>
      <c r="C43" s="56"/>
      <c r="D43" s="16">
        <v>30</v>
      </c>
      <c r="E43" s="16">
        <v>0</v>
      </c>
      <c r="F43" s="48"/>
      <c r="G43" s="48"/>
      <c r="I43" s="58"/>
      <c r="J43" s="58"/>
    </row>
    <row r="44" spans="1:10">
      <c r="A44" s="42" t="s">
        <v>55</v>
      </c>
      <c r="B44" s="36" t="s">
        <v>56</v>
      </c>
      <c r="C44" s="33"/>
      <c r="D44" s="17">
        <v>834.5</v>
      </c>
      <c r="E44" s="18">
        <v>25</v>
      </c>
      <c r="F44" s="34">
        <f>E44/D44*100</f>
        <v>2.9958058717795089</v>
      </c>
      <c r="G44" s="32"/>
      <c r="I44" s="1"/>
      <c r="J44" s="1"/>
    </row>
    <row r="45" spans="1:10">
      <c r="A45" s="42" t="s">
        <v>57</v>
      </c>
      <c r="B45" s="36" t="s">
        <v>58</v>
      </c>
      <c r="C45" s="50">
        <v>555.5</v>
      </c>
      <c r="D45" s="17">
        <v>11085.5</v>
      </c>
      <c r="E45" s="18">
        <v>955.9</v>
      </c>
      <c r="F45" s="34">
        <f>E45/D45*100</f>
        <v>8.6229759595868476</v>
      </c>
      <c r="G45" s="48">
        <f>E45/C45*100</f>
        <v>172.07920792079207</v>
      </c>
      <c r="I45" s="1"/>
      <c r="J45" s="1"/>
    </row>
    <row r="46" spans="1:10" s="3" customFormat="1" ht="22.5">
      <c r="A46" s="43" t="s">
        <v>59</v>
      </c>
      <c r="B46" s="30" t="s">
        <v>34</v>
      </c>
      <c r="C46" s="45">
        <f>C47</f>
        <v>2711.7</v>
      </c>
      <c r="D46" s="15">
        <f>D47</f>
        <v>8000</v>
      </c>
      <c r="E46" s="15">
        <f>E47</f>
        <v>0</v>
      </c>
      <c r="F46" s="32">
        <f t="shared" si="0"/>
        <v>0</v>
      </c>
      <c r="G46" s="32">
        <f>F46/C46*100</f>
        <v>0</v>
      </c>
      <c r="I46" s="44"/>
      <c r="J46" s="44"/>
    </row>
    <row r="47" spans="1:10" ht="33.75">
      <c r="A47" s="42" t="s">
        <v>60</v>
      </c>
      <c r="B47" s="36" t="s">
        <v>61</v>
      </c>
      <c r="C47" s="46">
        <v>2711.7</v>
      </c>
      <c r="D47" s="17">
        <v>8000</v>
      </c>
      <c r="E47" s="17">
        <v>0</v>
      </c>
      <c r="F47" s="34">
        <f>E47/D47*100</f>
        <v>0</v>
      </c>
      <c r="G47" s="48">
        <f>F47/C47*100</f>
        <v>0</v>
      </c>
      <c r="I47" s="1"/>
      <c r="J47" s="1"/>
    </row>
    <row r="48" spans="1:10">
      <c r="A48" s="22"/>
      <c r="B48" s="30" t="s">
        <v>33</v>
      </c>
      <c r="C48" s="52">
        <f>C34+C37+C39+C42+C46</f>
        <v>3299.2</v>
      </c>
      <c r="D48" s="15">
        <f>D34+D37+D39+D42+D46</f>
        <v>29019.199999999997</v>
      </c>
      <c r="E48" s="15">
        <f>E34+E37+E39+E42+E46</f>
        <v>1039.4000000000001</v>
      </c>
      <c r="F48" s="32">
        <f t="shared" si="0"/>
        <v>3.5817665545569839</v>
      </c>
      <c r="G48" s="32">
        <f t="shared" si="1"/>
        <v>31.504607177497579</v>
      </c>
      <c r="H48" s="8"/>
      <c r="I48" s="13"/>
      <c r="J48" s="1"/>
    </row>
    <row r="49" spans="1:10" ht="22.5">
      <c r="A49" s="22"/>
      <c r="B49" s="30" t="s">
        <v>26</v>
      </c>
      <c r="C49" s="47">
        <f>C32-C48</f>
        <v>870.10000000000036</v>
      </c>
      <c r="D49" s="15">
        <f>D32-D48</f>
        <v>-7043.4999999999927</v>
      </c>
      <c r="E49" s="15">
        <f>E32-E48</f>
        <v>3844.9</v>
      </c>
      <c r="F49" s="34"/>
      <c r="G49" s="34"/>
      <c r="H49" s="8"/>
      <c r="I49" s="12"/>
      <c r="J49" s="4"/>
    </row>
    <row r="50" spans="1:10">
      <c r="A50" s="22"/>
      <c r="B50" s="64" t="s">
        <v>35</v>
      </c>
      <c r="C50" s="64"/>
      <c r="D50" s="64"/>
      <c r="E50" s="64"/>
      <c r="F50" s="64"/>
      <c r="G50" s="21"/>
    </row>
    <row r="51" spans="1:10" s="5" customFormat="1" ht="22.5">
      <c r="A51" s="35"/>
      <c r="B51" s="33" t="s">
        <v>27</v>
      </c>
      <c r="C51" s="33"/>
      <c r="D51" s="17"/>
      <c r="E51" s="17"/>
      <c r="F51" s="34"/>
      <c r="G51" s="34"/>
    </row>
    <row r="52" spans="1:10" ht="25.5" customHeight="1">
      <c r="A52" s="22"/>
      <c r="B52" s="36" t="s">
        <v>28</v>
      </c>
      <c r="C52" s="36"/>
      <c r="D52" s="17"/>
      <c r="E52" s="17"/>
      <c r="F52" s="34"/>
      <c r="G52" s="34"/>
    </row>
    <row r="53" spans="1:10" s="5" customFormat="1" ht="22.5">
      <c r="A53" s="35"/>
      <c r="B53" s="33" t="s">
        <v>2</v>
      </c>
      <c r="C53" s="33"/>
      <c r="D53" s="17"/>
      <c r="E53" s="17"/>
      <c r="F53" s="34"/>
      <c r="G53" s="34"/>
    </row>
    <row r="54" spans="1:10" s="5" customFormat="1" ht="22.5">
      <c r="A54" s="35"/>
      <c r="B54" s="33" t="s">
        <v>3</v>
      </c>
      <c r="C54" s="17">
        <v>-870.1</v>
      </c>
      <c r="D54" s="16">
        <v>7043.5</v>
      </c>
      <c r="E54" s="17">
        <v>-3844.9</v>
      </c>
      <c r="F54" s="34"/>
      <c r="G54" s="34"/>
    </row>
    <row r="55" spans="1:10">
      <c r="A55" s="37"/>
      <c r="B55" s="38" t="s">
        <v>33</v>
      </c>
      <c r="C55" s="15">
        <f>C54</f>
        <v>-870.1</v>
      </c>
      <c r="D55" s="39">
        <f>D54</f>
        <v>7043.5</v>
      </c>
      <c r="E55" s="39">
        <f>E54</f>
        <v>-3844.9</v>
      </c>
      <c r="F55" s="40"/>
      <c r="G55" s="32"/>
    </row>
  </sheetData>
  <mergeCells count="4">
    <mergeCell ref="B1:F3"/>
    <mergeCell ref="B7:F7"/>
    <mergeCell ref="B33:F33"/>
    <mergeCell ref="B50:F50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2019-04-12T05:00:19Z</dcterms:modified>
</cp:coreProperties>
</file>