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15" windowWidth="15195" windowHeight="9675"/>
  </bookViews>
  <sheets>
    <sheet name="на подпись" sheetId="10" r:id="rId1"/>
  </sheets>
  <definedNames>
    <definedName name="_xlnm.Print_Titles" localSheetId="0">'на подпись'!$5:$6</definedName>
    <definedName name="_xlnm.Print_Area" localSheetId="0">'на подпись'!$A$1:$G$53</definedName>
  </definedNames>
  <calcPr calcId="125725"/>
</workbook>
</file>

<file path=xl/calcChain.xml><?xml version="1.0" encoding="utf-8"?>
<calcChain xmlns="http://schemas.openxmlformats.org/spreadsheetml/2006/main">
  <c r="E8" i="10"/>
  <c r="D8"/>
  <c r="C8"/>
  <c r="D25"/>
  <c r="E53" l="1"/>
  <c r="G35"/>
  <c r="G37"/>
  <c r="G39"/>
  <c r="G42"/>
  <c r="G43"/>
  <c r="D38"/>
  <c r="E38"/>
  <c r="C38"/>
  <c r="G38" s="1"/>
  <c r="D34"/>
  <c r="E34"/>
  <c r="C40"/>
  <c r="C25"/>
  <c r="C32" l="1"/>
  <c r="D40"/>
  <c r="C34"/>
  <c r="D53" l="1"/>
  <c r="C53"/>
  <c r="F45"/>
  <c r="F43"/>
  <c r="F42"/>
  <c r="F39"/>
  <c r="F37"/>
  <c r="G11"/>
  <c r="F27"/>
  <c r="F26"/>
  <c r="F16"/>
  <c r="F12"/>
  <c r="F11"/>
  <c r="F10"/>
  <c r="F9"/>
  <c r="E25"/>
  <c r="E32" s="1"/>
  <c r="F35"/>
  <c r="G34"/>
  <c r="C36"/>
  <c r="D36"/>
  <c r="E36"/>
  <c r="E40"/>
  <c r="G40" s="1"/>
  <c r="C44"/>
  <c r="D44"/>
  <c r="E44"/>
  <c r="G9"/>
  <c r="G10"/>
  <c r="G12"/>
  <c r="G16"/>
  <c r="G20"/>
  <c r="G26"/>
  <c r="G27"/>
  <c r="G36" l="1"/>
  <c r="C46"/>
  <c r="F25"/>
  <c r="F8"/>
  <c r="D32"/>
  <c r="G8"/>
  <c r="F40"/>
  <c r="F36"/>
  <c r="G25"/>
  <c r="F44"/>
  <c r="F38"/>
  <c r="F34"/>
  <c r="E46"/>
  <c r="D46"/>
  <c r="G46" l="1"/>
  <c r="G32"/>
  <c r="F32"/>
  <c r="F46"/>
  <c r="D47"/>
  <c r="E47"/>
</calcChain>
</file>

<file path=xl/sharedStrings.xml><?xml version="1.0" encoding="utf-8"?>
<sst xmlns="http://schemas.openxmlformats.org/spreadsheetml/2006/main" count="78" uniqueCount="75">
  <si>
    <t>Общегосударственные вопросы</t>
  </si>
  <si>
    <t>Расходы</t>
  </si>
  <si>
    <t>Иные источники внутреннего финансирования  дефицитов бюджетов</t>
  </si>
  <si>
    <t>Изменение остатков средств на счетах по учету  средств бюджета</t>
  </si>
  <si>
    <t>Доходы</t>
  </si>
  <si>
    <t>Национальная экономика</t>
  </si>
  <si>
    <t>Наименование показателя</t>
  </si>
  <si>
    <t>Жилищно-коммунальное хозяйство</t>
  </si>
  <si>
    <t>налоги на прибыль, доходы</t>
  </si>
  <si>
    <t>налоги  на товары (работы, услуги), реализуемые на территории   Российской Федерации</t>
  </si>
  <si>
    <t>налоги на совокупный доход</t>
  </si>
  <si>
    <t>налоги на имущество</t>
  </si>
  <si>
    <t>налоги, сборы и регулярные платежи за пользование природными ресурсами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</si>
  <si>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</si>
  <si>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</si>
  <si>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</si>
  <si>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</si>
  <si>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</si>
  <si>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</si>
  <si>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</si>
  <si>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</si>
  <si>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безвозмездные поступления от других бюджетов бюджетной системы Российской Федерации</t>
  </si>
  <si>
    <t>безвозмездные поступления от государственных (муниципальных) организаций</t>
  </si>
  <si>
    <t>(тыс. рублей)</t>
  </si>
  <si>
    <t>Национальная оборона</t>
  </si>
  <si>
    <t>Результат исполнения бюджета (дефицит "--", профицит "+")</t>
  </si>
  <si>
    <t>Кредиты кредитных организаций в валюте  Российской Федерации</t>
  </si>
  <si>
    <t>Бюджетные кредиты от других бюджетов бюджетной  системы Российской Федерации</t>
  </si>
  <si>
    <t>возврат остатков субсидий, субвенций и иных межбюджетных трансфертов, имеющих целевое назначение, прошлых лет</t>
  </si>
  <si>
    <t>Налоговые и неналоговые доходы</t>
  </si>
  <si>
    <t>Безвозмездные поступления</t>
  </si>
  <si>
    <t>Всего:</t>
  </si>
  <si>
    <t>Межбюджетные трансферты общего характера бюджетам муниципальных образований</t>
  </si>
  <si>
    <t>Источники внутреннего финансирования дефицита областного бюджета</t>
  </si>
  <si>
    <t>безвозмездные поступления от негосударственных  организаций</t>
  </si>
  <si>
    <t>возврат остатков субсидий и субвенций и иных межбюджетных трансфертов, имеющих целевое назначение, прошлых лет, из бюджетов городских поселений</t>
  </si>
  <si>
    <t>1 01 00000 00 0000 000</t>
  </si>
  <si>
    <t>1 03 00000 00 0000 000</t>
  </si>
  <si>
    <t>1 05 00000 00 0000 000</t>
  </si>
  <si>
    <t>1 06 00000 00 0000 000</t>
  </si>
  <si>
    <t>1 11 00000 00 0000 000</t>
  </si>
  <si>
    <t>1 16 00000 00 0000 000</t>
  </si>
  <si>
    <t>2 00 00000 00 0000 000</t>
  </si>
  <si>
    <t>0100</t>
  </si>
  <si>
    <t>0113</t>
  </si>
  <si>
    <t>Другие общегосударственные вопросы</t>
  </si>
  <si>
    <t>0200</t>
  </si>
  <si>
    <t>0203</t>
  </si>
  <si>
    <t>Мобилизационная и вневойсковая подготовка</t>
  </si>
  <si>
    <t>0400</t>
  </si>
  <si>
    <t>0409</t>
  </si>
  <si>
    <t>Дорожное хозяйство (дорожные фонды)</t>
  </si>
  <si>
    <t>0500</t>
  </si>
  <si>
    <t>0502</t>
  </si>
  <si>
    <t>Коммунальное хозяйство</t>
  </si>
  <si>
    <t>0503</t>
  </si>
  <si>
    <t>Благоустройство</t>
  </si>
  <si>
    <t>1400</t>
  </si>
  <si>
    <t>1403</t>
  </si>
  <si>
    <t>Прочие межбюджетные трансферты бюджетам субъектов Российской Федерации и муниципальных образований общего характера</t>
  </si>
  <si>
    <t>КБК</t>
  </si>
  <si>
    <t>1 14 00000 00 0000 000</t>
  </si>
  <si>
    <t>0501</t>
  </si>
  <si>
    <t>Жилищное хозяйство</t>
  </si>
  <si>
    <t>Кассовое исполнение
 за  январь-март 2020 года</t>
  </si>
  <si>
    <t>прочие безвозмездные поступления</t>
  </si>
  <si>
    <t>Сведения                                                                                                                                                            об исполнении бюджета Романовского муниципального образования Романовского муниципального района Саратовской области за I квартал 2021 года</t>
  </si>
  <si>
    <t>Бюджетные назначения на 2021 год</t>
  </si>
  <si>
    <t>Кассовое исполнение
 за  январь-март 2021 года</t>
  </si>
  <si>
    <t>% исполнения к плану 2021 года</t>
  </si>
  <si>
    <t>% исполнения 2021 к 2020 году</t>
  </si>
  <si>
    <t>1 17 00000 00 0000 000</t>
  </si>
  <si>
    <t>инициативные платежи</t>
  </si>
  <si>
    <t>2 04 00000 00 0000 000</t>
  </si>
  <si>
    <t>2 02 00000 00 0000 000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</si>
</sst>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4">
    <font>
      <sz val="8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164" fontId="0" fillId="0" borderId="0" xfId="0" applyNumberFormat="1"/>
    <xf numFmtId="0" fontId="2" fillId="0" borderId="0" xfId="0" applyFont="1"/>
    <xf numFmtId="0" fontId="0" fillId="2" borderId="0" xfId="0" applyFill="1" applyAlignment="1"/>
    <xf numFmtId="0" fontId="0" fillId="2" borderId="0" xfId="0" applyFill="1"/>
    <xf numFmtId="0" fontId="1" fillId="2" borderId="0" xfId="0" applyFont="1" applyFill="1"/>
    <xf numFmtId="0" fontId="2" fillId="2" borderId="0" xfId="0" applyFont="1" applyFill="1" applyAlignment="1">
      <alignment horizontal="right"/>
    </xf>
    <xf numFmtId="164" fontId="2" fillId="2" borderId="1" xfId="0" applyNumberFormat="1" applyFont="1" applyFill="1" applyBorder="1" applyAlignment="1"/>
    <xf numFmtId="164" fontId="0" fillId="2" borderId="1" xfId="0" applyNumberFormat="1" applyFill="1" applyBorder="1" applyAlignment="1"/>
    <xf numFmtId="164" fontId="1" fillId="2" borderId="0" xfId="0" applyNumberFormat="1" applyFont="1" applyFill="1"/>
    <xf numFmtId="0" fontId="1" fillId="2" borderId="0" xfId="0" applyFont="1" applyFill="1" applyAlignment="1"/>
    <xf numFmtId="164" fontId="1" fillId="2" borderId="1" xfId="0" applyNumberFormat="1" applyFont="1" applyFill="1" applyBorder="1" applyAlignment="1"/>
    <xf numFmtId="164" fontId="1" fillId="0" borderId="1" xfId="0" applyNumberFormat="1" applyFont="1" applyFill="1" applyBorder="1" applyAlignment="1"/>
    <xf numFmtId="164" fontId="0" fillId="0" borderId="1" xfId="0" applyNumberFormat="1" applyFont="1" applyFill="1" applyBorder="1" applyAlignment="1"/>
    <xf numFmtId="164" fontId="2" fillId="0" borderId="1" xfId="0" applyNumberFormat="1" applyFont="1" applyFill="1" applyBorder="1" applyAlignment="1"/>
    <xf numFmtId="164" fontId="0" fillId="0" borderId="1" xfId="0" applyNumberFormat="1" applyFill="1" applyBorder="1" applyAlignment="1"/>
    <xf numFmtId="0" fontId="3" fillId="2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vertical="justify" wrapText="1"/>
    </xf>
    <xf numFmtId="164" fontId="1" fillId="2" borderId="1" xfId="0" applyNumberFormat="1" applyFont="1" applyFill="1" applyBorder="1"/>
    <xf numFmtId="0" fontId="2" fillId="2" borderId="1" xfId="0" applyFont="1" applyFill="1" applyBorder="1" applyAlignment="1">
      <alignment horizontal="left" vertical="justify" wrapText="1" indent="3"/>
    </xf>
    <xf numFmtId="164" fontId="2" fillId="2" borderId="1" xfId="0" applyNumberFormat="1" applyFont="1" applyFill="1" applyBorder="1"/>
    <xf numFmtId="0" fontId="2" fillId="2" borderId="1" xfId="0" applyFont="1" applyFill="1" applyBorder="1" applyAlignment="1">
      <alignment horizontal="left" vertical="top" wrapText="1" indent="3" readingOrder="1"/>
    </xf>
    <xf numFmtId="0" fontId="2" fillId="2" borderId="1" xfId="0" applyFont="1" applyFill="1" applyBorder="1" applyAlignment="1">
      <alignment horizontal="left" vertical="top" wrapText="1" indent="3"/>
    </xf>
    <xf numFmtId="0" fontId="1" fillId="0" borderId="1" xfId="0" applyFont="1" applyBorder="1"/>
    <xf numFmtId="0" fontId="1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horizontal="left" vertical="top" wrapText="1" indent="3" readingOrder="1"/>
    </xf>
    <xf numFmtId="164" fontId="1" fillId="0" borderId="1" xfId="0" applyNumberFormat="1" applyFont="1" applyFill="1" applyBorder="1"/>
    <xf numFmtId="0" fontId="2" fillId="2" borderId="1" xfId="0" applyFont="1" applyFill="1" applyBorder="1" applyAlignment="1">
      <alignment vertical="top" wrapText="1"/>
    </xf>
    <xf numFmtId="164" fontId="2" fillId="0" borderId="1" xfId="0" applyNumberFormat="1" applyFont="1" applyFill="1" applyBorder="1"/>
    <xf numFmtId="0" fontId="2" fillId="0" borderId="1" xfId="0" applyFont="1" applyBorder="1"/>
    <xf numFmtId="0" fontId="0" fillId="2" borderId="1" xfId="0" applyFill="1" applyBorder="1" applyAlignment="1">
      <alignment vertical="top" wrapText="1"/>
    </xf>
    <xf numFmtId="0" fontId="0" fillId="0" borderId="2" xfId="0" applyBorder="1"/>
    <xf numFmtId="0" fontId="1" fillId="2" borderId="2" xfId="0" applyFont="1" applyFill="1" applyBorder="1" applyAlignment="1">
      <alignment vertical="top" wrapText="1"/>
    </xf>
    <xf numFmtId="164" fontId="1" fillId="0" borderId="2" xfId="0" applyNumberFormat="1" applyFont="1" applyFill="1" applyBorder="1" applyAlignment="1"/>
    <xf numFmtId="164" fontId="1" fillId="0" borderId="2" xfId="0" applyNumberFormat="1" applyFont="1" applyFill="1" applyBorder="1"/>
    <xf numFmtId="0" fontId="0" fillId="2" borderId="1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0" xfId="0" applyFont="1" applyAlignment="1"/>
    <xf numFmtId="0" fontId="1" fillId="2" borderId="1" xfId="0" applyFont="1" applyFill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164" fontId="0" fillId="0" borderId="1" xfId="0" applyNumberFormat="1" applyFont="1" applyFill="1" applyBorder="1"/>
    <xf numFmtId="165" fontId="1" fillId="2" borderId="1" xfId="0" applyNumberFormat="1" applyFont="1" applyFill="1" applyBorder="1" applyAlignment="1">
      <alignment vertical="top" wrapText="1"/>
    </xf>
    <xf numFmtId="0" fontId="0" fillId="2" borderId="1" xfId="0" applyFill="1" applyBorder="1" applyAlignment="1">
      <alignment horizontal="left" vertical="top" wrapText="1" indent="3"/>
    </xf>
    <xf numFmtId="49" fontId="0" fillId="0" borderId="1" xfId="0" applyNumberFormat="1" applyFont="1" applyBorder="1" applyAlignment="1">
      <alignment horizontal="center"/>
    </xf>
    <xf numFmtId="0" fontId="0" fillId="2" borderId="1" xfId="0" applyFont="1" applyFill="1" applyBorder="1" applyAlignment="1">
      <alignment vertical="top" wrapText="1"/>
    </xf>
    <xf numFmtId="0" fontId="0" fillId="0" borderId="0" xfId="0" applyFont="1"/>
    <xf numFmtId="0" fontId="0" fillId="0" borderId="0" xfId="0" applyFont="1" applyAlignment="1"/>
    <xf numFmtId="164" fontId="0" fillId="0" borderId="0" xfId="0" applyNumberFormat="1" applyFont="1" applyFill="1" applyBorder="1"/>
    <xf numFmtId="0" fontId="0" fillId="0" borderId="0" xfId="0" applyBorder="1" applyAlignment="1"/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3"/>
  <sheetViews>
    <sheetView tabSelected="1" zoomScale="110" zoomScaleNormal="110" workbookViewId="0">
      <selection activeCell="D4" sqref="D4"/>
    </sheetView>
  </sheetViews>
  <sheetFormatPr defaultRowHeight="11.25"/>
  <cols>
    <col min="1" max="1" width="22.5" customWidth="1"/>
    <col min="2" max="2" width="47.5" style="6" customWidth="1"/>
    <col min="3" max="3" width="17.6640625" style="6" customWidth="1"/>
    <col min="4" max="4" width="16.6640625" style="6" customWidth="1"/>
    <col min="5" max="5" width="16" style="6" customWidth="1"/>
    <col min="6" max="7" width="14.83203125" style="7" customWidth="1"/>
    <col min="8" max="8" width="8.5" customWidth="1"/>
    <col min="9" max="9" width="7.5" customWidth="1"/>
    <col min="10" max="10" width="11.6640625" bestFit="1" customWidth="1"/>
  </cols>
  <sheetData>
    <row r="1" spans="1:10" s="1" customFormat="1" ht="15.75">
      <c r="B1" s="57" t="s">
        <v>66</v>
      </c>
      <c r="C1" s="57"/>
      <c r="D1" s="57"/>
      <c r="E1" s="57"/>
      <c r="F1" s="57"/>
      <c r="G1" s="19"/>
    </row>
    <row r="2" spans="1:10" s="1" customFormat="1" ht="15.75">
      <c r="B2" s="57"/>
      <c r="C2" s="57"/>
      <c r="D2" s="57"/>
      <c r="E2" s="57"/>
      <c r="F2" s="57"/>
      <c r="G2" s="19"/>
    </row>
    <row r="3" spans="1:10" ht="48" customHeight="1">
      <c r="B3" s="57"/>
      <c r="C3" s="57"/>
      <c r="D3" s="57"/>
      <c r="E3" s="57"/>
      <c r="F3" s="57"/>
      <c r="G3" s="19"/>
    </row>
    <row r="4" spans="1:10" s="1" customFormat="1">
      <c r="B4" s="6"/>
      <c r="C4" s="6"/>
      <c r="D4" s="6"/>
      <c r="E4" s="6"/>
      <c r="F4" s="9" t="s">
        <v>23</v>
      </c>
      <c r="G4" s="9"/>
    </row>
    <row r="5" spans="1:10" s="2" customFormat="1" ht="63" customHeight="1">
      <c r="A5" s="20" t="s">
        <v>60</v>
      </c>
      <c r="B5" s="21" t="s">
        <v>6</v>
      </c>
      <c r="C5" s="56" t="s">
        <v>64</v>
      </c>
      <c r="D5" s="56" t="s">
        <v>67</v>
      </c>
      <c r="E5" s="56" t="s">
        <v>68</v>
      </c>
      <c r="F5" s="56" t="s">
        <v>69</v>
      </c>
      <c r="G5" s="56" t="s">
        <v>70</v>
      </c>
    </row>
    <row r="6" spans="1:10" s="2" customFormat="1" ht="12" customHeight="1">
      <c r="A6" s="20">
        <v>1</v>
      </c>
      <c r="B6" s="21">
        <v>2</v>
      </c>
      <c r="C6" s="21">
        <v>3</v>
      </c>
      <c r="D6" s="21">
        <v>4</v>
      </c>
      <c r="E6" s="21">
        <v>5</v>
      </c>
      <c r="F6" s="21">
        <v>6</v>
      </c>
      <c r="G6" s="21">
        <v>7</v>
      </c>
    </row>
    <row r="7" spans="1:10" s="2" customFormat="1" ht="12" customHeight="1">
      <c r="A7" s="20"/>
      <c r="B7" s="58" t="s">
        <v>4</v>
      </c>
      <c r="C7" s="58"/>
      <c r="D7" s="59"/>
      <c r="E7" s="59"/>
      <c r="F7" s="59"/>
      <c r="G7" s="41"/>
    </row>
    <row r="8" spans="1:10">
      <c r="A8" s="22"/>
      <c r="B8" s="23" t="s">
        <v>29</v>
      </c>
      <c r="C8" s="14">
        <f>C9+C10+C11+C12+C16+C20+C24</f>
        <v>3581.3</v>
      </c>
      <c r="D8" s="14">
        <f>D9+D10+D11+D12+D16+D20+D23</f>
        <v>15756.8</v>
      </c>
      <c r="E8" s="14">
        <f>E9+E10+E11+E12+E16+E20+E24</f>
        <v>5008</v>
      </c>
      <c r="F8" s="24">
        <f>E8/D8*100</f>
        <v>31.783103168155975</v>
      </c>
      <c r="G8" s="24">
        <f>E8/C8*100</f>
        <v>139.83748917990673</v>
      </c>
      <c r="H8" s="8"/>
      <c r="I8" s="8"/>
    </row>
    <row r="9" spans="1:10">
      <c r="A9" s="22" t="s">
        <v>36</v>
      </c>
      <c r="B9" s="25" t="s">
        <v>8</v>
      </c>
      <c r="C9" s="10">
        <v>1089.9000000000001</v>
      </c>
      <c r="D9" s="11">
        <v>4960.8999999999996</v>
      </c>
      <c r="E9" s="10">
        <v>985.1</v>
      </c>
      <c r="F9" s="26">
        <f>E9/D9*100</f>
        <v>19.857283960571674</v>
      </c>
      <c r="G9" s="26">
        <f>E9/C9*100</f>
        <v>90.384438939352236</v>
      </c>
      <c r="I9" s="4"/>
      <c r="J9" s="4"/>
    </row>
    <row r="10" spans="1:10" ht="33.75">
      <c r="A10" s="22" t="s">
        <v>37</v>
      </c>
      <c r="B10" s="27" t="s">
        <v>9</v>
      </c>
      <c r="C10" s="10">
        <v>536.5</v>
      </c>
      <c r="D10" s="11">
        <v>2492.1999999999998</v>
      </c>
      <c r="E10" s="10">
        <v>558.79999999999995</v>
      </c>
      <c r="F10" s="26">
        <f>E10/D10*100</f>
        <v>22.421956504293394</v>
      </c>
      <c r="G10" s="26">
        <f>E10/C10*100</f>
        <v>104.1565703634669</v>
      </c>
    </row>
    <row r="11" spans="1:10">
      <c r="A11" s="22" t="s">
        <v>38</v>
      </c>
      <c r="B11" s="28" t="s">
        <v>10</v>
      </c>
      <c r="C11" s="10">
        <v>1018.9</v>
      </c>
      <c r="D11" s="11">
        <v>1420.8</v>
      </c>
      <c r="E11" s="10">
        <v>2196.1</v>
      </c>
      <c r="F11" s="26">
        <f>E11/D11*100</f>
        <v>154.56784909909911</v>
      </c>
      <c r="G11" s="26">
        <f>E11/C11*100</f>
        <v>215.53636274413583</v>
      </c>
    </row>
    <row r="12" spans="1:10">
      <c r="A12" s="22" t="s">
        <v>39</v>
      </c>
      <c r="B12" s="28" t="s">
        <v>11</v>
      </c>
      <c r="C12" s="10">
        <v>814.8</v>
      </c>
      <c r="D12" s="11">
        <v>6275.9</v>
      </c>
      <c r="E12" s="10">
        <v>797.5</v>
      </c>
      <c r="F12" s="26">
        <f>E12/D12*100</f>
        <v>12.707340779808474</v>
      </c>
      <c r="G12" s="26">
        <f>E12/C12*100</f>
        <v>97.87677957781051</v>
      </c>
    </row>
    <row r="13" spans="1:10" ht="22.5" hidden="1">
      <c r="A13" s="22"/>
      <c r="B13" s="27" t="s">
        <v>12</v>
      </c>
      <c r="C13" s="10"/>
      <c r="D13" s="11"/>
      <c r="E13" s="10"/>
      <c r="F13" s="26"/>
      <c r="G13" s="26"/>
    </row>
    <row r="14" spans="1:10" s="3" customFormat="1" hidden="1">
      <c r="A14" s="29"/>
      <c r="B14" s="28" t="s">
        <v>13</v>
      </c>
      <c r="C14" s="10"/>
      <c r="D14" s="11"/>
      <c r="E14" s="10"/>
      <c r="F14" s="26"/>
      <c r="G14" s="26"/>
    </row>
    <row r="15" spans="1:10" ht="33.75" hidden="1">
      <c r="A15" s="22"/>
      <c r="B15" s="28" t="s">
        <v>14</v>
      </c>
      <c r="C15" s="10"/>
      <c r="D15" s="11"/>
      <c r="E15" s="10"/>
      <c r="F15" s="26"/>
      <c r="G15" s="26"/>
    </row>
    <row r="16" spans="1:10" ht="33.75">
      <c r="A16" s="22" t="s">
        <v>40</v>
      </c>
      <c r="B16" s="28" t="s">
        <v>15</v>
      </c>
      <c r="C16" s="10">
        <v>116.2</v>
      </c>
      <c r="D16" s="11">
        <v>385</v>
      </c>
      <c r="E16" s="10">
        <v>470.5</v>
      </c>
      <c r="F16" s="26">
        <f>E16/D16*100</f>
        <v>122.20779220779221</v>
      </c>
      <c r="G16" s="26">
        <f>E16/C16*100</f>
        <v>404.90533562822719</v>
      </c>
    </row>
    <row r="17" spans="1:10" ht="22.5" hidden="1">
      <c r="A17" s="22"/>
      <c r="B17" s="28" t="s">
        <v>16</v>
      </c>
      <c r="C17" s="10"/>
      <c r="D17" s="11"/>
      <c r="E17" s="10"/>
      <c r="F17" s="26"/>
      <c r="G17" s="26"/>
    </row>
    <row r="18" spans="1:10" s="3" customFormat="1" ht="15" hidden="1" customHeight="1">
      <c r="A18" s="29"/>
      <c r="B18" s="28" t="s">
        <v>17</v>
      </c>
      <c r="C18" s="10"/>
      <c r="D18" s="11"/>
      <c r="E18" s="10"/>
      <c r="F18" s="26"/>
      <c r="G18" s="26"/>
    </row>
    <row r="19" spans="1:10" s="3" customFormat="1" ht="12" hidden="1" customHeight="1">
      <c r="A19" s="29"/>
      <c r="B19" s="28"/>
      <c r="C19" s="10"/>
      <c r="D19" s="11"/>
      <c r="E19" s="10"/>
      <c r="F19" s="26"/>
      <c r="G19" s="26"/>
    </row>
    <row r="20" spans="1:10" ht="22.5" customHeight="1">
      <c r="A20" s="22" t="s">
        <v>61</v>
      </c>
      <c r="B20" s="28" t="s">
        <v>18</v>
      </c>
      <c r="C20" s="10">
        <v>5</v>
      </c>
      <c r="D20" s="11"/>
      <c r="E20" s="10"/>
      <c r="F20" s="26"/>
      <c r="G20" s="26">
        <f>E20/C20*100</f>
        <v>0</v>
      </c>
    </row>
    <row r="21" spans="1:10" hidden="1">
      <c r="A21" s="22"/>
      <c r="B21" s="28" t="s">
        <v>19</v>
      </c>
      <c r="C21" s="10"/>
      <c r="D21" s="11"/>
      <c r="E21" s="10"/>
      <c r="F21" s="26"/>
      <c r="G21" s="26"/>
    </row>
    <row r="22" spans="1:10" ht="0.75" customHeight="1">
      <c r="A22" s="22"/>
      <c r="B22" s="28" t="s">
        <v>20</v>
      </c>
      <c r="C22" s="10"/>
      <c r="D22" s="11"/>
      <c r="E22" s="10"/>
      <c r="F22" s="26"/>
      <c r="G22" s="26"/>
    </row>
    <row r="23" spans="1:10">
      <c r="A23" s="22" t="s">
        <v>71</v>
      </c>
      <c r="B23" s="49" t="s">
        <v>72</v>
      </c>
      <c r="C23" s="10"/>
      <c r="D23" s="11">
        <v>222</v>
      </c>
      <c r="E23" s="10"/>
      <c r="F23" s="26"/>
      <c r="G23" s="26"/>
    </row>
    <row r="24" spans="1:10" hidden="1">
      <c r="A24" s="22" t="s">
        <v>41</v>
      </c>
      <c r="B24" s="49" t="s">
        <v>20</v>
      </c>
      <c r="C24" s="10"/>
      <c r="D24" s="11"/>
      <c r="E24" s="10"/>
      <c r="F24" s="26"/>
      <c r="G24" s="26"/>
    </row>
    <row r="25" spans="1:10">
      <c r="A25" s="22" t="s">
        <v>42</v>
      </c>
      <c r="B25" s="30" t="s">
        <v>30</v>
      </c>
      <c r="C25" s="14">
        <f>C26+C27</f>
        <v>121.9</v>
      </c>
      <c r="D25" s="14">
        <f>D26+D27+D29+D30</f>
        <v>3228.5</v>
      </c>
      <c r="E25" s="14">
        <f>E26+E27</f>
        <v>126.6</v>
      </c>
      <c r="F25" s="24">
        <f>E25/D25*100</f>
        <v>3.9213256930463061</v>
      </c>
      <c r="G25" s="24">
        <f>E25/C25*100</f>
        <v>103.85561936013123</v>
      </c>
      <c r="H25" s="3"/>
      <c r="I25" s="8"/>
    </row>
    <row r="26" spans="1:10" ht="24" customHeight="1">
      <c r="A26" s="22" t="s">
        <v>74</v>
      </c>
      <c r="B26" s="28" t="s">
        <v>21</v>
      </c>
      <c r="C26" s="10">
        <v>121.9</v>
      </c>
      <c r="D26" s="11">
        <v>3078.5</v>
      </c>
      <c r="E26" s="10">
        <v>126.6</v>
      </c>
      <c r="F26" s="26">
        <f>E26/D26*100</f>
        <v>4.1123923988955662</v>
      </c>
      <c r="G26" s="26">
        <f>E26/C26*100</f>
        <v>103.85561936013123</v>
      </c>
    </row>
    <row r="27" spans="1:10" ht="24" hidden="1" customHeight="1">
      <c r="A27" s="22"/>
      <c r="B27" s="27" t="s">
        <v>22</v>
      </c>
      <c r="C27" s="10"/>
      <c r="D27" s="11"/>
      <c r="E27" s="10"/>
      <c r="F27" s="26" t="e">
        <f>E27/D27*100</f>
        <v>#DIV/0!</v>
      </c>
      <c r="G27" s="26" t="e">
        <f>E27/C27*100</f>
        <v>#DIV/0!</v>
      </c>
    </row>
    <row r="28" spans="1:10" ht="47.25" hidden="1" customHeight="1">
      <c r="A28" s="22"/>
      <c r="B28" s="31" t="s">
        <v>35</v>
      </c>
      <c r="C28" s="10"/>
      <c r="D28" s="11"/>
      <c r="E28" s="10"/>
      <c r="F28" s="26"/>
      <c r="G28" s="26"/>
    </row>
    <row r="29" spans="1:10" ht="24.75" customHeight="1">
      <c r="A29" s="22" t="s">
        <v>73</v>
      </c>
      <c r="B29" s="31" t="s">
        <v>34</v>
      </c>
      <c r="C29" s="10"/>
      <c r="D29" s="11">
        <v>150</v>
      </c>
      <c r="E29" s="10"/>
      <c r="F29" s="26"/>
      <c r="G29" s="26"/>
    </row>
    <row r="30" spans="1:10" ht="24.75" hidden="1" customHeight="1">
      <c r="A30" s="22"/>
      <c r="B30" s="31" t="s">
        <v>65</v>
      </c>
      <c r="C30" s="10"/>
      <c r="D30" s="11"/>
      <c r="E30" s="10"/>
      <c r="F30" s="26"/>
      <c r="G30" s="26"/>
    </row>
    <row r="31" spans="1:10" ht="25.5" hidden="1" customHeight="1">
      <c r="A31" s="22"/>
      <c r="B31" s="28" t="s">
        <v>28</v>
      </c>
      <c r="C31" s="10"/>
      <c r="D31" s="11"/>
      <c r="E31" s="10"/>
      <c r="F31" s="26"/>
      <c r="G31" s="26"/>
    </row>
    <row r="32" spans="1:10">
      <c r="A32" s="22"/>
      <c r="B32" s="30" t="s">
        <v>31</v>
      </c>
      <c r="C32" s="14">
        <f>C8+C25</f>
        <v>3703.2000000000003</v>
      </c>
      <c r="D32" s="14">
        <f>D8+D25</f>
        <v>18985.3</v>
      </c>
      <c r="E32" s="14">
        <f>E8+E25</f>
        <v>5134.6000000000004</v>
      </c>
      <c r="F32" s="32">
        <f>E32/D32*100</f>
        <v>27.045134920175084</v>
      </c>
      <c r="G32" s="32">
        <f>E32/C32*100</f>
        <v>138.65305681572696</v>
      </c>
      <c r="H32" s="8"/>
      <c r="I32" s="13"/>
      <c r="J32" s="1"/>
    </row>
    <row r="33" spans="1:10">
      <c r="A33" s="22"/>
      <c r="B33" s="58" t="s">
        <v>1</v>
      </c>
      <c r="C33" s="58"/>
      <c r="D33" s="58"/>
      <c r="E33" s="58"/>
      <c r="F33" s="58"/>
      <c r="G33" s="21"/>
      <c r="I33" s="1"/>
      <c r="J33" s="1"/>
    </row>
    <row r="34" spans="1:10" s="3" customFormat="1">
      <c r="A34" s="43" t="s">
        <v>43</v>
      </c>
      <c r="B34" s="30" t="s">
        <v>0</v>
      </c>
      <c r="C34" s="48">
        <f>C35</f>
        <v>7.3</v>
      </c>
      <c r="D34" s="48">
        <f t="shared" ref="D34:E34" si="0">D35</f>
        <v>79.5</v>
      </c>
      <c r="E34" s="48">
        <f t="shared" si="0"/>
        <v>6.6</v>
      </c>
      <c r="F34" s="32">
        <f t="shared" ref="F34:F46" si="1">E34/D34*100</f>
        <v>8.3018867924528301</v>
      </c>
      <c r="G34" s="32">
        <f>E34/C34*100</f>
        <v>90.410958904109577</v>
      </c>
      <c r="I34" s="44"/>
      <c r="J34" s="44"/>
    </row>
    <row r="35" spans="1:10">
      <c r="A35" s="42" t="s">
        <v>44</v>
      </c>
      <c r="B35" s="36" t="s">
        <v>45</v>
      </c>
      <c r="C35" s="17">
        <v>7.3</v>
      </c>
      <c r="D35" s="16">
        <v>79.5</v>
      </c>
      <c r="E35" s="17">
        <v>6.6</v>
      </c>
      <c r="F35" s="34">
        <f>E35/D35*100</f>
        <v>8.3018867924528301</v>
      </c>
      <c r="G35" s="32">
        <f t="shared" ref="G35:G46" si="2">E35/C35*100</f>
        <v>90.410958904109577</v>
      </c>
      <c r="H35" s="54"/>
      <c r="I35" s="55"/>
      <c r="J35" s="55"/>
    </row>
    <row r="36" spans="1:10" s="3" customFormat="1">
      <c r="A36" s="43" t="s">
        <v>46</v>
      </c>
      <c r="B36" s="30" t="s">
        <v>24</v>
      </c>
      <c r="C36" s="48">
        <f>C37</f>
        <v>31.6</v>
      </c>
      <c r="D36" s="15">
        <f>D37</f>
        <v>234.2</v>
      </c>
      <c r="E36" s="15">
        <f>E37</f>
        <v>33.799999999999997</v>
      </c>
      <c r="F36" s="32">
        <f t="shared" si="1"/>
        <v>14.432109308283517</v>
      </c>
      <c r="G36" s="32">
        <f t="shared" si="2"/>
        <v>106.96202531645569</v>
      </c>
      <c r="I36" s="44"/>
      <c r="J36" s="44"/>
    </row>
    <row r="37" spans="1:10">
      <c r="A37" s="42" t="s">
        <v>47</v>
      </c>
      <c r="B37" s="33" t="s">
        <v>48</v>
      </c>
      <c r="C37" s="17">
        <v>31.6</v>
      </c>
      <c r="D37" s="17">
        <v>234.2</v>
      </c>
      <c r="E37" s="17">
        <v>33.799999999999997</v>
      </c>
      <c r="F37" s="34">
        <f>E37/D37*100</f>
        <v>14.432109308283517</v>
      </c>
      <c r="G37" s="32">
        <f t="shared" si="2"/>
        <v>106.96202531645569</v>
      </c>
      <c r="I37" s="1"/>
      <c r="J37" s="1"/>
    </row>
    <row r="38" spans="1:10" s="3" customFormat="1">
      <c r="A38" s="43" t="s">
        <v>49</v>
      </c>
      <c r="B38" s="30" t="s">
        <v>5</v>
      </c>
      <c r="C38" s="48">
        <f>C39</f>
        <v>23.6</v>
      </c>
      <c r="D38" s="48">
        <f t="shared" ref="D38:E38" si="3">D39</f>
        <v>4728.6000000000004</v>
      </c>
      <c r="E38" s="48">
        <f t="shared" si="3"/>
        <v>8.9</v>
      </c>
      <c r="F38" s="32">
        <f t="shared" si="1"/>
        <v>0.18821638539948399</v>
      </c>
      <c r="G38" s="32">
        <f t="shared" si="2"/>
        <v>37.711864406779661</v>
      </c>
      <c r="I38" s="44"/>
      <c r="J38" s="44"/>
    </row>
    <row r="39" spans="1:10">
      <c r="A39" s="42" t="s">
        <v>50</v>
      </c>
      <c r="B39" s="36" t="s">
        <v>51</v>
      </c>
      <c r="C39" s="18">
        <v>23.6</v>
      </c>
      <c r="D39" s="17">
        <v>4728.6000000000004</v>
      </c>
      <c r="E39" s="18">
        <v>8.9</v>
      </c>
      <c r="F39" s="34">
        <f>E39/D39*100</f>
        <v>0.18821638539948399</v>
      </c>
      <c r="G39" s="32">
        <f t="shared" si="2"/>
        <v>37.711864406779661</v>
      </c>
      <c r="I39" s="1"/>
      <c r="J39" s="1"/>
    </row>
    <row r="40" spans="1:10" s="3" customFormat="1">
      <c r="A40" s="43" t="s">
        <v>52</v>
      </c>
      <c r="B40" s="30" t="s">
        <v>7</v>
      </c>
      <c r="C40" s="48">
        <f>C41+C42+C43</f>
        <v>1071.8</v>
      </c>
      <c r="D40" s="15">
        <f>D41+D42+D43</f>
        <v>10516</v>
      </c>
      <c r="E40" s="15">
        <f>SUM(E42:E43)</f>
        <v>614.20000000000005</v>
      </c>
      <c r="F40" s="32">
        <f t="shared" si="1"/>
        <v>5.8406238113351092</v>
      </c>
      <c r="G40" s="32">
        <f t="shared" si="2"/>
        <v>57.305467437954846</v>
      </c>
      <c r="I40" s="44"/>
      <c r="J40" s="44"/>
    </row>
    <row r="41" spans="1:10" s="52" customFormat="1">
      <c r="A41" s="50" t="s">
        <v>62</v>
      </c>
      <c r="B41" s="51" t="s">
        <v>63</v>
      </c>
      <c r="C41" s="16">
        <v>0</v>
      </c>
      <c r="D41" s="16">
        <v>5</v>
      </c>
      <c r="E41" s="16">
        <v>0</v>
      </c>
      <c r="F41" s="47"/>
      <c r="G41" s="32"/>
      <c r="I41" s="53"/>
      <c r="J41" s="53"/>
    </row>
    <row r="42" spans="1:10">
      <c r="A42" s="42" t="s">
        <v>53</v>
      </c>
      <c r="B42" s="36" t="s">
        <v>54</v>
      </c>
      <c r="C42" s="18">
        <v>0</v>
      </c>
      <c r="D42" s="17">
        <v>700</v>
      </c>
      <c r="E42" s="18">
        <v>0</v>
      </c>
      <c r="F42" s="34">
        <f>E42/D42*100</f>
        <v>0</v>
      </c>
      <c r="G42" s="32" t="e">
        <f t="shared" si="2"/>
        <v>#DIV/0!</v>
      </c>
      <c r="I42" s="1"/>
      <c r="J42" s="1"/>
    </row>
    <row r="43" spans="1:10">
      <c r="A43" s="42" t="s">
        <v>55</v>
      </c>
      <c r="B43" s="36" t="s">
        <v>56</v>
      </c>
      <c r="C43" s="18">
        <v>1071.8</v>
      </c>
      <c r="D43" s="17">
        <v>9811</v>
      </c>
      <c r="E43" s="18">
        <v>614.20000000000005</v>
      </c>
      <c r="F43" s="34">
        <f>E43/D43*100</f>
        <v>6.2603200489246769</v>
      </c>
      <c r="G43" s="32">
        <f t="shared" si="2"/>
        <v>57.305467437954846</v>
      </c>
      <c r="I43" s="1"/>
      <c r="J43" s="1"/>
    </row>
    <row r="44" spans="1:10" s="3" customFormat="1" ht="22.5">
      <c r="A44" s="43" t="s">
        <v>57</v>
      </c>
      <c r="B44" s="30" t="s">
        <v>32</v>
      </c>
      <c r="C44" s="45">
        <f>C45</f>
        <v>1300</v>
      </c>
      <c r="D44" s="15">
        <f>D45</f>
        <v>7000</v>
      </c>
      <c r="E44" s="15">
        <f>E45</f>
        <v>1740</v>
      </c>
      <c r="F44" s="32">
        <f t="shared" si="1"/>
        <v>24.857142857142858</v>
      </c>
      <c r="G44" s="32"/>
      <c r="I44" s="44"/>
      <c r="J44" s="44"/>
    </row>
    <row r="45" spans="1:10" ht="33.75">
      <c r="A45" s="42" t="s">
        <v>58</v>
      </c>
      <c r="B45" s="36" t="s">
        <v>59</v>
      </c>
      <c r="C45" s="17">
        <v>1300</v>
      </c>
      <c r="D45" s="17">
        <v>7000</v>
      </c>
      <c r="E45" s="17">
        <v>1740</v>
      </c>
      <c r="F45" s="34">
        <f>E45/D45*100</f>
        <v>24.857142857142858</v>
      </c>
      <c r="G45" s="32"/>
      <c r="I45" s="1"/>
      <c r="J45" s="1"/>
    </row>
    <row r="46" spans="1:10">
      <c r="A46" s="22"/>
      <c r="B46" s="30" t="s">
        <v>31</v>
      </c>
      <c r="C46" s="48">
        <f>C34+C36+C38+C40+C44</f>
        <v>2434.3000000000002</v>
      </c>
      <c r="D46" s="15">
        <f>D34+D36+D38+D40+D44</f>
        <v>22558.3</v>
      </c>
      <c r="E46" s="15">
        <f>E34+E36+E38+E40+E44</f>
        <v>2403.5</v>
      </c>
      <c r="F46" s="32">
        <f t="shared" si="1"/>
        <v>10.654614931089666</v>
      </c>
      <c r="G46" s="32">
        <f t="shared" si="2"/>
        <v>98.734749209218251</v>
      </c>
      <c r="H46" s="8"/>
      <c r="I46" s="13"/>
      <c r="J46" s="1"/>
    </row>
    <row r="47" spans="1:10" ht="22.5">
      <c r="A47" s="22"/>
      <c r="B47" s="30" t="s">
        <v>25</v>
      </c>
      <c r="C47" s="46">
        <v>3844.9</v>
      </c>
      <c r="D47" s="15">
        <f>D32-D46</f>
        <v>-3573</v>
      </c>
      <c r="E47" s="15">
        <f>E32-E46</f>
        <v>2731.1000000000004</v>
      </c>
      <c r="F47" s="34"/>
      <c r="G47" s="34"/>
      <c r="H47" s="8"/>
      <c r="I47" s="12"/>
      <c r="J47" s="4"/>
    </row>
    <row r="48" spans="1:10">
      <c r="A48" s="22"/>
      <c r="B48" s="58" t="s">
        <v>33</v>
      </c>
      <c r="C48" s="58"/>
      <c r="D48" s="58"/>
      <c r="E48" s="58"/>
      <c r="F48" s="58"/>
      <c r="G48" s="21"/>
    </row>
    <row r="49" spans="1:7" s="5" customFormat="1" ht="22.5">
      <c r="A49" s="35"/>
      <c r="B49" s="33" t="s">
        <v>26</v>
      </c>
      <c r="C49" s="33"/>
      <c r="D49" s="17"/>
      <c r="E49" s="17"/>
      <c r="F49" s="34"/>
      <c r="G49" s="34"/>
    </row>
    <row r="50" spans="1:7" ht="25.5" customHeight="1">
      <c r="A50" s="22"/>
      <c r="B50" s="36" t="s">
        <v>27</v>
      </c>
      <c r="C50" s="36"/>
      <c r="D50" s="17"/>
      <c r="E50" s="17"/>
      <c r="F50" s="34"/>
      <c r="G50" s="34"/>
    </row>
    <row r="51" spans="1:7" s="5" customFormat="1" ht="22.5">
      <c r="A51" s="35"/>
      <c r="B51" s="33" t="s">
        <v>2</v>
      </c>
      <c r="C51" s="33"/>
      <c r="D51" s="17"/>
      <c r="E51" s="17"/>
      <c r="F51" s="34"/>
      <c r="G51" s="34"/>
    </row>
    <row r="52" spans="1:7" s="5" customFormat="1" ht="22.5">
      <c r="A52" s="35"/>
      <c r="B52" s="33" t="s">
        <v>3</v>
      </c>
      <c r="C52" s="17">
        <v>-3844.9</v>
      </c>
      <c r="D52" s="16">
        <v>3573</v>
      </c>
      <c r="E52" s="17">
        <v>-2731.1</v>
      </c>
      <c r="F52" s="34"/>
      <c r="G52" s="34"/>
    </row>
    <row r="53" spans="1:7">
      <c r="A53" s="37"/>
      <c r="B53" s="38" t="s">
        <v>31</v>
      </c>
      <c r="C53" s="15">
        <f>C52</f>
        <v>-3844.9</v>
      </c>
      <c r="D53" s="39">
        <f>D52</f>
        <v>3573</v>
      </c>
      <c r="E53" s="39">
        <f>E52</f>
        <v>-2731.1</v>
      </c>
      <c r="F53" s="40"/>
      <c r="G53" s="32"/>
    </row>
  </sheetData>
  <mergeCells count="4">
    <mergeCell ref="B1:F3"/>
    <mergeCell ref="B7:F7"/>
    <mergeCell ref="B33:F33"/>
    <mergeCell ref="B48:F48"/>
  </mergeCells>
  <printOptions horizontalCentered="1"/>
  <pageMargins left="0.59055118110236227" right="0.39370078740157483" top="0.55118110236220474" bottom="0.59055118110236227" header="0.59055118110236227" footer="0.51181102362204722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на подпись</vt:lpstr>
      <vt:lpstr>'на подпись'!Заголовки_для_печати</vt:lpstr>
      <vt:lpstr>'на подпись'!Область_печати</vt:lpstr>
    </vt:vector>
  </TitlesOfParts>
  <Company>Министерство финансов Саратовской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FinAdmin</dc:creator>
  <cp:lastModifiedBy>User1</cp:lastModifiedBy>
  <cp:lastPrinted>2017-04-21T06:17:08Z</cp:lastPrinted>
  <dcterms:created xsi:type="dcterms:W3CDTF">2009-04-17T07:03:32Z</dcterms:created>
  <dcterms:modified xsi:type="dcterms:W3CDTF">2021-04-07T04:52:31Z</dcterms:modified>
</cp:coreProperties>
</file>