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подпись'!$A$1:$G$58</definedName>
  </definedNames>
  <calcPr calcId="125725"/>
</workbook>
</file>

<file path=xl/calcChain.xml><?xml version="1.0" encoding="utf-8"?>
<calcChain xmlns="http://schemas.openxmlformats.org/spreadsheetml/2006/main">
  <c r="D34" i="10"/>
  <c r="F47"/>
  <c r="F48"/>
  <c r="F44"/>
  <c r="F42"/>
  <c r="D8"/>
  <c r="E8"/>
  <c r="C8"/>
  <c r="G21"/>
  <c r="G22"/>
  <c r="G23"/>
  <c r="F17"/>
  <c r="F18"/>
  <c r="F19"/>
  <c r="F20"/>
  <c r="F21"/>
  <c r="F22"/>
  <c r="F23"/>
  <c r="C49"/>
  <c r="C47"/>
  <c r="C43"/>
  <c r="C40"/>
  <c r="C38"/>
  <c r="C34"/>
  <c r="C51" s="1"/>
  <c r="E25"/>
  <c r="E47"/>
  <c r="D47"/>
  <c r="F27"/>
  <c r="G27"/>
  <c r="F28"/>
  <c r="G28"/>
  <c r="F29"/>
  <c r="F30"/>
  <c r="D25"/>
  <c r="E34"/>
  <c r="G24"/>
  <c r="C25"/>
  <c r="C32" l="1"/>
  <c r="D43"/>
  <c r="G37"/>
  <c r="E40" l="1"/>
  <c r="D40"/>
  <c r="G46"/>
  <c r="G41"/>
  <c r="G39"/>
  <c r="F50"/>
  <c r="G50" s="1"/>
  <c r="F46"/>
  <c r="F45"/>
  <c r="F41"/>
  <c r="F39"/>
  <c r="G11"/>
  <c r="F26"/>
  <c r="F16"/>
  <c r="F12"/>
  <c r="F11"/>
  <c r="F10"/>
  <c r="F9"/>
  <c r="E32"/>
  <c r="F37"/>
  <c r="G34"/>
  <c r="D38"/>
  <c r="E38"/>
  <c r="E43"/>
  <c r="D49"/>
  <c r="E49"/>
  <c r="G9"/>
  <c r="G10"/>
  <c r="G12"/>
  <c r="G16"/>
  <c r="G20"/>
  <c r="G26"/>
  <c r="D51" l="1"/>
  <c r="E51"/>
  <c r="C52"/>
  <c r="C57" s="1"/>
  <c r="C58" s="1"/>
  <c r="F25"/>
  <c r="F8"/>
  <c r="D32"/>
  <c r="G38"/>
  <c r="G8"/>
  <c r="G43"/>
  <c r="F43"/>
  <c r="F38"/>
  <c r="G25"/>
  <c r="F49"/>
  <c r="F40"/>
  <c r="F34"/>
  <c r="E52"/>
  <c r="E57" s="1"/>
  <c r="E58" s="1"/>
  <c r="G40"/>
  <c r="G32" l="1"/>
  <c r="F32"/>
  <c r="G51"/>
  <c r="F51"/>
  <c r="D52"/>
  <c r="D57" s="1"/>
  <c r="D58" s="1"/>
</calcChain>
</file>

<file path=xl/sharedStrings.xml><?xml version="1.0" encoding="utf-8"?>
<sst xmlns="http://schemas.openxmlformats.org/spreadsheetml/2006/main" count="86" uniqueCount="83">
  <si>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</si>
  <si>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</si>
  <si>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</si>
  <si>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</si>
  <si>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</si>
  <si>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</si>
  <si>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</si>
  <si>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</si>
  <si>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</si>
  <si>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</si>
  <si>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</si>
  <si>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</si>
  <si>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</si>
  <si>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</si>
  <si>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</si>
  <si>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</si>
  <si>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</si>
  <si>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</si>
  <si>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</si>
  <si>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</si>
  <si>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</si>
  <si>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</si>
  <si>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</si>
  <si>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</si>
  <si>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</si>
  <si>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</si>
  <si>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</si>
  <si>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</si>
  <si>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</si>
  <si>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</si>
  <si>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</si>
  <si>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</si>
  <si>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</si>
  <si>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</si>
  <si>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</si>
  <si>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</si>
  <si>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</si>
  <si>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</si>
  <si>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</si>
  <si>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</si>
  <si>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</si>
  <si>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</si>
  <si>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</si>
  <si>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</si>
  <si>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</si>
  <si>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</si>
  <si>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</si>
  <si>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</si>
  <si>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</si>
  <si>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</si>
  <si>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</si>
  <si>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</si>
  <si>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</si>
  <si>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</si>
  <si>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</si>
  <si>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</si>
  <si>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</si>
  <si>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</si>
  <si>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</si>
  <si>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</si>
  <si>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</si>
  <si>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</si>
  <si>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</si>
  <si>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</si>
  <si>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</si>
  <si>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0107</t>
  </si>
  <si>
    <t>Обеспечение проведения выборов и референдумов</t>
  </si>
  <si>
    <t>0501</t>
  </si>
  <si>
    <t>Жилищное хозяйство</t>
  </si>
  <si>
    <t>прочие безвозмездные поступления</t>
  </si>
  <si>
    <t>Кассовое исполнение
 за  январь-сентябрь 2021 года</t>
  </si>
  <si>
    <t>1101</t>
  </si>
  <si>
    <t>ФИЗИЧЕСКАЯ КУЛЬТУРА И СПОРТ</t>
  </si>
  <si>
    <t>1100</t>
  </si>
  <si>
    <t xml:space="preserve">Физическая культура </t>
  </si>
  <si>
    <t>1 17 00000 00 0000 000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</si>
  <si>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9 месяцев 2022 года</t>
  </si>
  <si>
    <t>Кассовое исполнение
 за  январь-сентябрь 2022 года</t>
  </si>
  <si>
    <t>% исполнения к плану 2022 года</t>
  </si>
  <si>
    <t>% исполнения 2022 к 2021 году</t>
  </si>
  <si>
    <t>Бюджетные назначения на 2022 год</t>
  </si>
  <si>
    <t>0111</t>
  </si>
  <si>
    <t>Резервные фонды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</si>
</sst>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top" wrapText="1" indent="3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29" zoomScale="110" zoomScaleNormal="110" workbookViewId="0">
      <selection activeCell="D49" sqref="D49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6" width="14.83203125" style="7" customWidth="1"/>
    <col min="7" max="7" width="18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5" t="s">
        <v>76</v>
      </c>
      <c r="C1" s="55"/>
      <c r="D1" s="55"/>
      <c r="E1" s="55"/>
      <c r="F1" s="55"/>
      <c r="G1" s="19"/>
    </row>
    <row r="2" spans="1:10" s="1" customFormat="1" ht="15.75">
      <c r="B2" s="55"/>
      <c r="C2" s="55"/>
      <c r="D2" s="55"/>
      <c r="E2" s="55"/>
      <c r="F2" s="55"/>
      <c r="G2" s="19"/>
    </row>
    <row r="3" spans="1:10" ht="48" customHeight="1">
      <c r="B3" s="55"/>
      <c r="C3" s="55"/>
      <c r="D3" s="55"/>
      <c r="E3" s="55"/>
      <c r="F3" s="55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61</v>
      </c>
      <c r="B5" s="21" t="s">
        <v>6</v>
      </c>
      <c r="C5" s="54" t="s">
        <v>70</v>
      </c>
      <c r="D5" s="54" t="s">
        <v>80</v>
      </c>
      <c r="E5" s="54" t="s">
        <v>77</v>
      </c>
      <c r="F5" s="54" t="s">
        <v>78</v>
      </c>
      <c r="G5" s="54" t="s">
        <v>79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6" t="s">
        <v>4</v>
      </c>
      <c r="C7" s="56"/>
      <c r="D7" s="57"/>
      <c r="E7" s="57"/>
      <c r="F7" s="57"/>
      <c r="G7" s="41"/>
    </row>
    <row r="8" spans="1:10">
      <c r="A8" s="22"/>
      <c r="B8" s="23" t="s">
        <v>30</v>
      </c>
      <c r="C8" s="14">
        <f>C9+C10+C11+C12+C16+C20+C24+C23</f>
        <v>10989.6</v>
      </c>
      <c r="D8" s="14">
        <f t="shared" ref="D8:E8" si="0">D9+D10+D11+D12+D16+D20+D24+D23</f>
        <v>20137.100000000002</v>
      </c>
      <c r="E8" s="14">
        <f t="shared" si="0"/>
        <v>14516.000000000002</v>
      </c>
      <c r="F8" s="24">
        <f>E8/D8*100</f>
        <v>72.085851488049428</v>
      </c>
      <c r="G8" s="24">
        <f>E8/C8*100</f>
        <v>132.08852005532506</v>
      </c>
      <c r="H8" s="8"/>
      <c r="I8" s="8"/>
    </row>
    <row r="9" spans="1:10">
      <c r="A9" s="22" t="s">
        <v>37</v>
      </c>
      <c r="B9" s="25" t="s">
        <v>8</v>
      </c>
      <c r="C9" s="10">
        <v>3375.9</v>
      </c>
      <c r="D9" s="11">
        <v>5357.8</v>
      </c>
      <c r="E9" s="10">
        <v>4431.8</v>
      </c>
      <c r="F9" s="26">
        <f>E9/D9*100</f>
        <v>82.716786740826464</v>
      </c>
      <c r="G9" s="26">
        <f>E9/C9*100</f>
        <v>131.27758523652952</v>
      </c>
      <c r="I9" s="4"/>
      <c r="J9" s="4"/>
    </row>
    <row r="10" spans="1:10" ht="33.75">
      <c r="A10" s="22" t="s">
        <v>38</v>
      </c>
      <c r="B10" s="27" t="s">
        <v>9</v>
      </c>
      <c r="C10" s="10">
        <v>1848.1</v>
      </c>
      <c r="D10" s="11">
        <v>2653.4</v>
      </c>
      <c r="E10" s="10">
        <v>2302</v>
      </c>
      <c r="F10" s="26">
        <f>E10/D10*100</f>
        <v>86.756614155423222</v>
      </c>
      <c r="G10" s="26">
        <f>E10/C10*100</f>
        <v>124.56035928791734</v>
      </c>
    </row>
    <row r="11" spans="1:10">
      <c r="A11" s="22" t="s">
        <v>39</v>
      </c>
      <c r="B11" s="28" t="s">
        <v>10</v>
      </c>
      <c r="C11" s="10">
        <v>2778</v>
      </c>
      <c r="D11" s="11">
        <v>5006.8999999999996</v>
      </c>
      <c r="E11" s="10">
        <v>5174.6000000000004</v>
      </c>
      <c r="F11" s="26">
        <f>E11/D11*100</f>
        <v>103.3493778585552</v>
      </c>
      <c r="G11" s="26">
        <f>E11/C11*100</f>
        <v>186.27069834413248</v>
      </c>
    </row>
    <row r="12" spans="1:10">
      <c r="A12" s="22" t="s">
        <v>40</v>
      </c>
      <c r="B12" s="28" t="s">
        <v>11</v>
      </c>
      <c r="C12" s="10">
        <v>1825.6</v>
      </c>
      <c r="D12" s="11">
        <v>6240.6</v>
      </c>
      <c r="E12" s="10">
        <v>1166.5999999999999</v>
      </c>
      <c r="F12" s="26">
        <f>E12/D12*100</f>
        <v>18.693715347883213</v>
      </c>
      <c r="G12" s="26">
        <f>E12/C12*100</f>
        <v>63.902278702892204</v>
      </c>
    </row>
    <row r="13" spans="1:10" ht="19.5" hidden="1" customHeight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t="27" hidden="1" customHeight="1">
      <c r="A14" s="29"/>
      <c r="B14" s="28" t="s">
        <v>13</v>
      </c>
      <c r="C14" s="10"/>
      <c r="D14" s="11"/>
      <c r="E14" s="10"/>
      <c r="F14" s="26"/>
      <c r="G14" s="26"/>
    </row>
    <row r="15" spans="1:10" ht="23.25" hidden="1" customHeight="1">
      <c r="A15" s="22"/>
      <c r="B15" s="28" t="s">
        <v>14</v>
      </c>
      <c r="C15" s="10"/>
      <c r="D15" s="11"/>
      <c r="E15" s="10"/>
      <c r="F15" s="26"/>
      <c r="G15" s="26"/>
    </row>
    <row r="16" spans="1:10" ht="36.75" customHeight="1">
      <c r="A16" s="22" t="s">
        <v>41</v>
      </c>
      <c r="B16" s="28" t="s">
        <v>15</v>
      </c>
      <c r="C16" s="10">
        <v>454.2</v>
      </c>
      <c r="D16" s="11">
        <v>350</v>
      </c>
      <c r="E16" s="10">
        <v>462</v>
      </c>
      <c r="F16" s="26">
        <f>E16/D16*100</f>
        <v>132</v>
      </c>
      <c r="G16" s="26">
        <f>E16/C16*100</f>
        <v>101.71730515191545</v>
      </c>
    </row>
    <row r="17" spans="1:10" ht="34.5" hidden="1" customHeight="1">
      <c r="A17" s="22"/>
      <c r="B17" s="28" t="s">
        <v>16</v>
      </c>
      <c r="C17" s="10"/>
      <c r="D17" s="11"/>
      <c r="E17" s="10"/>
      <c r="F17" s="26" t="e">
        <f t="shared" ref="F17:F23" si="1">E17/D17*100</f>
        <v>#DIV/0!</v>
      </c>
      <c r="G17" s="26"/>
    </row>
    <row r="18" spans="1:10" s="3" customFormat="1" ht="27.75" hidden="1" customHeight="1">
      <c r="A18" s="29"/>
      <c r="B18" s="28" t="s">
        <v>17</v>
      </c>
      <c r="C18" s="10"/>
      <c r="D18" s="11"/>
      <c r="E18" s="10"/>
      <c r="F18" s="26" t="e">
        <f t="shared" si="1"/>
        <v>#DIV/0!</v>
      </c>
      <c r="G18" s="26"/>
    </row>
    <row r="19" spans="1:10" s="3" customFormat="1" ht="33.75" hidden="1" customHeight="1">
      <c r="A19" s="29"/>
      <c r="B19" s="28"/>
      <c r="C19" s="10"/>
      <c r="D19" s="11"/>
      <c r="E19" s="10"/>
      <c r="F19" s="26" t="e">
        <f t="shared" si="1"/>
        <v>#DIV/0!</v>
      </c>
      <c r="G19" s="26"/>
    </row>
    <row r="20" spans="1:10" ht="27.75" customHeight="1">
      <c r="A20" s="22" t="s">
        <v>64</v>
      </c>
      <c r="B20" s="28" t="s">
        <v>18</v>
      </c>
      <c r="C20" s="10">
        <v>389.8</v>
      </c>
      <c r="D20" s="11">
        <v>150</v>
      </c>
      <c r="E20" s="10">
        <v>600.6</v>
      </c>
      <c r="F20" s="26">
        <f t="shared" si="1"/>
        <v>400.40000000000003</v>
      </c>
      <c r="G20" s="26">
        <f>E20/C20*100</f>
        <v>154.07901487942536</v>
      </c>
    </row>
    <row r="21" spans="1:10" ht="28.5" hidden="1" customHeight="1">
      <c r="A21" s="22"/>
      <c r="B21" s="28" t="s">
        <v>19</v>
      </c>
      <c r="C21" s="10"/>
      <c r="D21" s="11"/>
      <c r="E21" s="10"/>
      <c r="F21" s="26" t="e">
        <f t="shared" si="1"/>
        <v>#DIV/0!</v>
      </c>
      <c r="G21" s="26" t="e">
        <f t="shared" ref="G21:G23" si="2">E21/C21*100</f>
        <v>#DIV/0!</v>
      </c>
    </row>
    <row r="22" spans="1:10" ht="27" hidden="1" customHeight="1">
      <c r="A22" s="22"/>
      <c r="B22" s="28" t="s">
        <v>20</v>
      </c>
      <c r="C22" s="10"/>
      <c r="D22" s="11"/>
      <c r="E22" s="10"/>
      <c r="F22" s="26" t="e">
        <f t="shared" si="1"/>
        <v>#DIV/0!</v>
      </c>
      <c r="G22" s="26" t="e">
        <f t="shared" si="2"/>
        <v>#DIV/0!</v>
      </c>
    </row>
    <row r="23" spans="1:10" ht="21.75" customHeight="1">
      <c r="A23" s="22" t="s">
        <v>75</v>
      </c>
      <c r="B23" s="28" t="s">
        <v>21</v>
      </c>
      <c r="C23" s="10">
        <v>318</v>
      </c>
      <c r="D23" s="11">
        <v>378.4</v>
      </c>
      <c r="E23" s="10">
        <v>378.4</v>
      </c>
      <c r="F23" s="26">
        <f t="shared" si="1"/>
        <v>100</v>
      </c>
      <c r="G23" s="26">
        <f t="shared" si="2"/>
        <v>118.99371069182389</v>
      </c>
    </row>
    <row r="24" spans="1:10" hidden="1">
      <c r="A24" s="22" t="s">
        <v>42</v>
      </c>
      <c r="B24" s="48" t="s">
        <v>20</v>
      </c>
      <c r="C24" s="10"/>
      <c r="D24" s="11"/>
      <c r="E24" s="10"/>
      <c r="F24" s="26"/>
      <c r="G24" s="26" t="e">
        <f>E24/C24*100</f>
        <v>#DIV/0!</v>
      </c>
    </row>
    <row r="25" spans="1:10">
      <c r="A25" s="22" t="s">
        <v>43</v>
      </c>
      <c r="B25" s="30" t="s">
        <v>31</v>
      </c>
      <c r="C25" s="14">
        <f>C26+C27</f>
        <v>3168.5</v>
      </c>
      <c r="D25" s="14">
        <f>D26+D29+D30</f>
        <v>22991.1</v>
      </c>
      <c r="E25" s="14">
        <f>E26+E29+E30</f>
        <v>8731.4</v>
      </c>
      <c r="F25" s="24">
        <f>E25/D25*100</f>
        <v>37.977304261214123</v>
      </c>
      <c r="G25" s="24">
        <f>E25/C25*100</f>
        <v>275.56888117405714</v>
      </c>
      <c r="H25" s="3"/>
      <c r="I25" s="8"/>
    </row>
    <row r="26" spans="1:10" ht="24" customHeight="1">
      <c r="A26" s="22"/>
      <c r="B26" s="28" t="s">
        <v>22</v>
      </c>
      <c r="C26" s="10">
        <v>3168.5</v>
      </c>
      <c r="D26" s="11">
        <v>22991.1</v>
      </c>
      <c r="E26" s="10">
        <v>8731.4</v>
      </c>
      <c r="F26" s="26">
        <f>E26/D26*100</f>
        <v>37.977304261214123</v>
      </c>
      <c r="G26" s="26">
        <f>E26/C26*100</f>
        <v>275.56888117405714</v>
      </c>
    </row>
    <row r="27" spans="1:10" ht="24" hidden="1" customHeight="1">
      <c r="A27" s="22"/>
      <c r="B27" s="27" t="s">
        <v>23</v>
      </c>
      <c r="C27" s="10"/>
      <c r="D27" s="11"/>
      <c r="E27" s="10"/>
      <c r="F27" s="26" t="e">
        <f t="shared" ref="F27:F30" si="3">E27/D27*100</f>
        <v>#DIV/0!</v>
      </c>
      <c r="G27" s="26" t="e">
        <f t="shared" ref="G27:G28" si="4">E27/C27*100</f>
        <v>#DIV/0!</v>
      </c>
    </row>
    <row r="28" spans="1:10" ht="25.5" hidden="1" customHeight="1">
      <c r="A28" s="22"/>
      <c r="B28" s="31" t="s">
        <v>36</v>
      </c>
      <c r="C28" s="10"/>
      <c r="D28" s="11"/>
      <c r="E28" s="10"/>
      <c r="F28" s="26" t="e">
        <f t="shared" si="3"/>
        <v>#DIV/0!</v>
      </c>
      <c r="G28" s="26" t="e">
        <f t="shared" si="4"/>
        <v>#DIV/0!</v>
      </c>
    </row>
    <row r="29" spans="1:10" ht="27" customHeight="1">
      <c r="A29" s="22"/>
      <c r="B29" s="31" t="s">
        <v>35</v>
      </c>
      <c r="C29" s="10">
        <v>150</v>
      </c>
      <c r="D29" s="11"/>
      <c r="E29" s="10"/>
      <c r="F29" s="26" t="e">
        <f t="shared" si="3"/>
        <v>#DIV/0!</v>
      </c>
      <c r="G29" s="26"/>
    </row>
    <row r="30" spans="1:10" ht="26.25" hidden="1" customHeight="1">
      <c r="A30" s="22"/>
      <c r="B30" s="48" t="s">
        <v>69</v>
      </c>
      <c r="C30" s="10"/>
      <c r="D30" s="11"/>
      <c r="E30" s="10"/>
      <c r="F30" s="26" t="e">
        <f t="shared" si="3"/>
        <v>#DIV/0!</v>
      </c>
      <c r="G30" s="26"/>
    </row>
    <row r="31" spans="1:10" ht="33.75" hidden="1" customHeight="1">
      <c r="A31" s="22"/>
      <c r="B31" s="28" t="s">
        <v>29</v>
      </c>
      <c r="C31" s="10"/>
      <c r="D31" s="11"/>
      <c r="E31" s="10"/>
      <c r="F31" s="26"/>
      <c r="G31" s="26"/>
    </row>
    <row r="32" spans="1:10">
      <c r="A32" s="22"/>
      <c r="B32" s="30" t="s">
        <v>32</v>
      </c>
      <c r="C32" s="14">
        <f>C8+C25</f>
        <v>14158.1</v>
      </c>
      <c r="D32" s="14">
        <f>D8+D25</f>
        <v>43128.2</v>
      </c>
      <c r="E32" s="14">
        <f>E8+E25</f>
        <v>23247.4</v>
      </c>
      <c r="F32" s="32">
        <f>E32/D32*100</f>
        <v>53.903014732819834</v>
      </c>
      <c r="G32" s="32">
        <f>E32/C32*100</f>
        <v>164.19858596845623</v>
      </c>
      <c r="H32" s="8"/>
      <c r="I32" s="13"/>
      <c r="J32" s="1"/>
    </row>
    <row r="33" spans="1:10">
      <c r="A33" s="22"/>
      <c r="B33" s="56" t="s">
        <v>1</v>
      </c>
      <c r="C33" s="56"/>
      <c r="D33" s="56"/>
      <c r="E33" s="56"/>
      <c r="F33" s="56"/>
      <c r="G33" s="21"/>
      <c r="I33" s="1"/>
      <c r="J33" s="1"/>
    </row>
    <row r="34" spans="1:10" s="3" customFormat="1">
      <c r="A34" s="43" t="s">
        <v>44</v>
      </c>
      <c r="B34" s="30" t="s">
        <v>0</v>
      </c>
      <c r="C34" s="15">
        <f>C37+C35</f>
        <v>85.3</v>
      </c>
      <c r="D34" s="15">
        <f>D35+D36+D37</f>
        <v>1536.3</v>
      </c>
      <c r="E34" s="15">
        <f>E37+E35</f>
        <v>412.3</v>
      </c>
      <c r="F34" s="32">
        <f t="shared" ref="F34:F51" si="5">E34/D34*100</f>
        <v>26.837206274816118</v>
      </c>
      <c r="G34" s="32">
        <f>E34/C34*100</f>
        <v>483.35287221570928</v>
      </c>
      <c r="I34" s="44"/>
      <c r="J34" s="44"/>
    </row>
    <row r="35" spans="1:10" s="3" customFormat="1" ht="22.5">
      <c r="A35" s="42" t="s">
        <v>65</v>
      </c>
      <c r="B35" s="36" t="s">
        <v>66</v>
      </c>
      <c r="C35" s="10">
        <v>0</v>
      </c>
      <c r="D35" s="16">
        <v>0</v>
      </c>
      <c r="E35" s="10">
        <v>0</v>
      </c>
      <c r="F35" s="34">
        <v>0</v>
      </c>
      <c r="G35" s="32"/>
      <c r="I35" s="44"/>
      <c r="J35" s="44"/>
    </row>
    <row r="36" spans="1:10" s="3" customFormat="1">
      <c r="A36" s="42" t="s">
        <v>81</v>
      </c>
      <c r="B36" s="36" t="s">
        <v>82</v>
      </c>
      <c r="C36" s="10">
        <v>0</v>
      </c>
      <c r="D36" s="16">
        <v>1000</v>
      </c>
      <c r="E36" s="10">
        <v>0</v>
      </c>
      <c r="F36" s="34">
        <v>0</v>
      </c>
      <c r="G36" s="32"/>
      <c r="I36" s="44"/>
      <c r="J36" s="44"/>
    </row>
    <row r="37" spans="1:10">
      <c r="A37" s="42" t="s">
        <v>45</v>
      </c>
      <c r="B37" s="36" t="s">
        <v>46</v>
      </c>
      <c r="C37" s="10">
        <v>85.3</v>
      </c>
      <c r="D37" s="16">
        <v>536.29999999999995</v>
      </c>
      <c r="E37" s="10">
        <v>412.3</v>
      </c>
      <c r="F37" s="34">
        <f>E37/D37*100</f>
        <v>76.878612716763016</v>
      </c>
      <c r="G37" s="34">
        <f>E37/C37*100</f>
        <v>483.35287221570928</v>
      </c>
      <c r="H37" s="49"/>
      <c r="I37" s="1"/>
      <c r="J37" s="1"/>
    </row>
    <row r="38" spans="1:10" s="3" customFormat="1">
      <c r="A38" s="43" t="s">
        <v>47</v>
      </c>
      <c r="B38" s="30" t="s">
        <v>25</v>
      </c>
      <c r="C38" s="15">
        <f>C39</f>
        <v>120</v>
      </c>
      <c r="D38" s="15">
        <f>D39</f>
        <v>263.60000000000002</v>
      </c>
      <c r="E38" s="15">
        <f>E39</f>
        <v>174.7</v>
      </c>
      <c r="F38" s="32">
        <f t="shared" si="5"/>
        <v>66.274658573596341</v>
      </c>
      <c r="G38" s="32">
        <f>E38/C38*100</f>
        <v>145.58333333333334</v>
      </c>
      <c r="I38" s="44"/>
      <c r="J38" s="44"/>
    </row>
    <row r="39" spans="1:10">
      <c r="A39" s="42" t="s">
        <v>48</v>
      </c>
      <c r="B39" s="33" t="s">
        <v>49</v>
      </c>
      <c r="C39" s="17">
        <v>120</v>
      </c>
      <c r="D39" s="17">
        <v>263.60000000000002</v>
      </c>
      <c r="E39" s="17">
        <v>174.7</v>
      </c>
      <c r="F39" s="34">
        <f>E39/D39*100</f>
        <v>66.274658573596341</v>
      </c>
      <c r="G39" s="46">
        <f>E39/C39*100</f>
        <v>145.58333333333334</v>
      </c>
      <c r="I39" s="1"/>
      <c r="J39" s="1"/>
    </row>
    <row r="40" spans="1:10" s="3" customFormat="1">
      <c r="A40" s="43" t="s">
        <v>50</v>
      </c>
      <c r="B40" s="30" t="s">
        <v>5</v>
      </c>
      <c r="C40" s="15">
        <f>SUM(C41:C42)</f>
        <v>871.6</v>
      </c>
      <c r="D40" s="15">
        <f>SUM(D41:D42)</f>
        <v>6579.8</v>
      </c>
      <c r="E40" s="15">
        <f>SUM(E41:E42)</f>
        <v>3927.4</v>
      </c>
      <c r="F40" s="32">
        <f t="shared" si="5"/>
        <v>59.688744338733699</v>
      </c>
      <c r="G40" s="32">
        <f t="shared" ref="G40:G51" si="6">E40/C40*100</f>
        <v>450.59660394676462</v>
      </c>
      <c r="I40" s="44"/>
      <c r="J40" s="44"/>
    </row>
    <row r="41" spans="1:10">
      <c r="A41" s="42" t="s">
        <v>51</v>
      </c>
      <c r="B41" s="36" t="s">
        <v>52</v>
      </c>
      <c r="C41" s="18">
        <v>871.6</v>
      </c>
      <c r="D41" s="17">
        <v>6329.8</v>
      </c>
      <c r="E41" s="18">
        <v>3927.4</v>
      </c>
      <c r="F41" s="34">
        <f>E41/D41*100</f>
        <v>62.046194192549528</v>
      </c>
      <c r="G41" s="46">
        <f>E41/C41*100</f>
        <v>450.59660394676462</v>
      </c>
      <c r="I41" s="1"/>
      <c r="J41" s="1"/>
    </row>
    <row r="42" spans="1:10" ht="22.5">
      <c r="A42" s="42" t="s">
        <v>62</v>
      </c>
      <c r="B42" s="47" t="s">
        <v>63</v>
      </c>
      <c r="C42" s="18">
        <v>0</v>
      </c>
      <c r="D42" s="17">
        <v>250</v>
      </c>
      <c r="E42" s="18">
        <v>0</v>
      </c>
      <c r="F42" s="34">
        <f>E42/D42*100</f>
        <v>0</v>
      </c>
      <c r="G42" s="46"/>
      <c r="I42" s="1"/>
      <c r="J42" s="1"/>
    </row>
    <row r="43" spans="1:10" s="3" customFormat="1">
      <c r="A43" s="43" t="s">
        <v>53</v>
      </c>
      <c r="B43" s="30" t="s">
        <v>7</v>
      </c>
      <c r="C43" s="15">
        <f>SUM(C45:C46)</f>
        <v>9042.5</v>
      </c>
      <c r="D43" s="15">
        <f>D44+D45+D46</f>
        <v>33594.6</v>
      </c>
      <c r="E43" s="15">
        <f>SUM(E45:E46)</f>
        <v>12412.1</v>
      </c>
      <c r="F43" s="32">
        <f t="shared" si="5"/>
        <v>36.946711673899976</v>
      </c>
      <c r="G43" s="32">
        <f t="shared" si="6"/>
        <v>137.26403096488804</v>
      </c>
      <c r="I43" s="44"/>
      <c r="J43" s="44"/>
    </row>
    <row r="44" spans="1:10" s="52" customFormat="1">
      <c r="A44" s="50" t="s">
        <v>67</v>
      </c>
      <c r="B44" s="51" t="s">
        <v>68</v>
      </c>
      <c r="C44" s="16">
        <v>0</v>
      </c>
      <c r="D44" s="16">
        <v>5</v>
      </c>
      <c r="E44" s="16">
        <v>0</v>
      </c>
      <c r="F44" s="46">
        <f t="shared" si="5"/>
        <v>0</v>
      </c>
      <c r="G44" s="32"/>
      <c r="I44" s="53"/>
      <c r="J44" s="53"/>
    </row>
    <row r="45" spans="1:10">
      <c r="A45" s="42" t="s">
        <v>54</v>
      </c>
      <c r="B45" s="36" t="s">
        <v>55</v>
      </c>
      <c r="C45" s="18">
        <v>0</v>
      </c>
      <c r="D45" s="17">
        <v>1700</v>
      </c>
      <c r="E45" s="18">
        <v>307.60000000000002</v>
      </c>
      <c r="F45" s="34">
        <f>E45/D45*100</f>
        <v>18.094117647058823</v>
      </c>
      <c r="G45" s="32"/>
      <c r="I45" s="1"/>
      <c r="J45" s="1"/>
    </row>
    <row r="46" spans="1:10">
      <c r="A46" s="42" t="s">
        <v>56</v>
      </c>
      <c r="B46" s="36" t="s">
        <v>57</v>
      </c>
      <c r="C46" s="18">
        <v>9042.5</v>
      </c>
      <c r="D46" s="17">
        <v>31889.599999999999</v>
      </c>
      <c r="E46" s="18">
        <v>12104.5</v>
      </c>
      <c r="F46" s="34">
        <f>E46/D46*100</f>
        <v>37.957515929958355</v>
      </c>
      <c r="G46" s="46">
        <f>E46/C46*100</f>
        <v>133.86231683715786</v>
      </c>
      <c r="I46" s="1"/>
      <c r="J46" s="1"/>
    </row>
    <row r="47" spans="1:10" s="3" customFormat="1">
      <c r="A47" s="43" t="s">
        <v>73</v>
      </c>
      <c r="B47" s="30" t="s">
        <v>72</v>
      </c>
      <c r="C47" s="15">
        <f>C48</f>
        <v>0</v>
      </c>
      <c r="D47" s="15">
        <f>D48</f>
        <v>200</v>
      </c>
      <c r="E47" s="15">
        <f>E48</f>
        <v>44.4</v>
      </c>
      <c r="F47" s="34">
        <f t="shared" ref="F47:F48" si="7">E47/D47*100</f>
        <v>22.2</v>
      </c>
      <c r="G47" s="32"/>
      <c r="I47" s="44"/>
      <c r="J47" s="44"/>
    </row>
    <row r="48" spans="1:10">
      <c r="A48" s="42" t="s">
        <v>71</v>
      </c>
      <c r="B48" s="36" t="s">
        <v>74</v>
      </c>
      <c r="C48" s="18">
        <v>0</v>
      </c>
      <c r="D48" s="17">
        <v>200</v>
      </c>
      <c r="E48" s="18">
        <v>44.4</v>
      </c>
      <c r="F48" s="34">
        <f t="shared" si="7"/>
        <v>22.2</v>
      </c>
      <c r="G48" s="46"/>
      <c r="I48" s="1"/>
      <c r="J48" s="1"/>
    </row>
    <row r="49" spans="1:10" s="3" customFormat="1" ht="22.5">
      <c r="A49" s="43" t="s">
        <v>58</v>
      </c>
      <c r="B49" s="30" t="s">
        <v>33</v>
      </c>
      <c r="C49" s="15">
        <f>C50</f>
        <v>0</v>
      </c>
      <c r="D49" s="15">
        <f>D50</f>
        <v>5500</v>
      </c>
      <c r="E49" s="15">
        <f>E50</f>
        <v>3979.7</v>
      </c>
      <c r="F49" s="32">
        <f t="shared" si="5"/>
        <v>72.358181818181805</v>
      </c>
      <c r="G49" s="32"/>
      <c r="I49" s="44"/>
      <c r="J49" s="44"/>
    </row>
    <row r="50" spans="1:10" ht="33.75">
      <c r="A50" s="42" t="s">
        <v>59</v>
      </c>
      <c r="B50" s="36" t="s">
        <v>60</v>
      </c>
      <c r="C50" s="17">
        <v>0</v>
      </c>
      <c r="D50" s="17">
        <v>5500</v>
      </c>
      <c r="E50" s="17">
        <v>3979.7</v>
      </c>
      <c r="F50" s="34">
        <f>E50/D50*100</f>
        <v>72.358181818181805</v>
      </c>
      <c r="G50" s="46" t="e">
        <f>F50/C50*100</f>
        <v>#DIV/0!</v>
      </c>
      <c r="I50" s="1"/>
      <c r="J50" s="1"/>
    </row>
    <row r="51" spans="1:10">
      <c r="A51" s="22"/>
      <c r="B51" s="30" t="s">
        <v>32</v>
      </c>
      <c r="C51" s="15">
        <f>C34+C38+C40+C43+C47+C49</f>
        <v>10119.4</v>
      </c>
      <c r="D51" s="15">
        <f>D34+D38+D40+D43+D47+D49</f>
        <v>47674.3</v>
      </c>
      <c r="E51" s="15">
        <f>E34+E38+E40+E43+E47+E49</f>
        <v>20950.600000000002</v>
      </c>
      <c r="F51" s="32">
        <f t="shared" si="5"/>
        <v>43.945270302867584</v>
      </c>
      <c r="G51" s="32">
        <f t="shared" si="6"/>
        <v>207.03401387434042</v>
      </c>
      <c r="H51" s="8"/>
      <c r="I51" s="13"/>
      <c r="J51" s="1"/>
    </row>
    <row r="52" spans="1:10" ht="22.5">
      <c r="A52" s="22"/>
      <c r="B52" s="30" t="s">
        <v>26</v>
      </c>
      <c r="C52" s="45">
        <f>C32-C51</f>
        <v>4038.7000000000007</v>
      </c>
      <c r="D52" s="15">
        <f>D32-D51</f>
        <v>-4546.1000000000058</v>
      </c>
      <c r="E52" s="15">
        <f>E32-E51</f>
        <v>2296.7999999999993</v>
      </c>
      <c r="F52" s="34"/>
      <c r="G52" s="34"/>
      <c r="H52" s="8"/>
      <c r="I52" s="12"/>
      <c r="J52" s="4"/>
    </row>
    <row r="53" spans="1:10">
      <c r="A53" s="22"/>
      <c r="B53" s="56" t="s">
        <v>34</v>
      </c>
      <c r="C53" s="56"/>
      <c r="D53" s="56"/>
      <c r="E53" s="56"/>
      <c r="F53" s="56"/>
      <c r="G53" s="21"/>
    </row>
    <row r="54" spans="1:10" s="5" customFormat="1" ht="22.5">
      <c r="A54" s="35"/>
      <c r="B54" s="33" t="s">
        <v>27</v>
      </c>
      <c r="C54" s="33"/>
      <c r="D54" s="17"/>
      <c r="E54" s="17"/>
      <c r="F54" s="34"/>
      <c r="G54" s="34"/>
    </row>
    <row r="55" spans="1:10" ht="25.5" customHeight="1">
      <c r="A55" s="22"/>
      <c r="B55" s="36" t="s">
        <v>28</v>
      </c>
      <c r="C55" s="36"/>
      <c r="D55" s="17"/>
      <c r="E55" s="17"/>
      <c r="F55" s="34"/>
      <c r="G55" s="34"/>
    </row>
    <row r="56" spans="1:10" s="5" customFormat="1" ht="22.5">
      <c r="A56" s="35"/>
      <c r="B56" s="33" t="s">
        <v>2</v>
      </c>
      <c r="C56" s="33"/>
      <c r="D56" s="17"/>
      <c r="E56" s="17"/>
      <c r="F56" s="34"/>
      <c r="G56" s="34"/>
    </row>
    <row r="57" spans="1:10" s="5" customFormat="1" ht="22.5">
      <c r="A57" s="35"/>
      <c r="B57" s="33" t="s">
        <v>3</v>
      </c>
      <c r="C57" s="17">
        <f>C52*-1</f>
        <v>-4038.7000000000007</v>
      </c>
      <c r="D57" s="17">
        <f t="shared" ref="D57:E57" si="8">D52*-1</f>
        <v>4546.1000000000058</v>
      </c>
      <c r="E57" s="17">
        <f t="shared" si="8"/>
        <v>-2296.7999999999993</v>
      </c>
      <c r="F57" s="34"/>
      <c r="G57" s="34"/>
    </row>
    <row r="58" spans="1:10">
      <c r="A58" s="37"/>
      <c r="B58" s="38" t="s">
        <v>32</v>
      </c>
      <c r="C58" s="15">
        <f>C57</f>
        <v>-4038.7000000000007</v>
      </c>
      <c r="D58" s="39">
        <f>D57</f>
        <v>4546.1000000000058</v>
      </c>
      <c r="E58" s="39">
        <f>E57</f>
        <v>-2296.7999999999993</v>
      </c>
      <c r="F58" s="40"/>
      <c r="G58" s="32"/>
    </row>
  </sheetData>
  <mergeCells count="4">
    <mergeCell ref="B1:F3"/>
    <mergeCell ref="B7:F7"/>
    <mergeCell ref="B33:F33"/>
    <mergeCell ref="B53:F53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2021-10-11T05:31:42Z</cp:lastPrinted>
  <dcterms:created xsi:type="dcterms:W3CDTF">2009-04-17T07:03:32Z</dcterms:created>
  <dcterms:modified xsi:type="dcterms:W3CDTF">2022-10-10T08:30:01Z</dcterms:modified>
</cp:coreProperties>
</file>